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11"/>
  <workbookPr showInkAnnotation="0" autoCompressPictures="0"/>
  <mc:AlternateContent xmlns:mc="http://schemas.openxmlformats.org/markup-compatibility/2006">
    <mc:Choice Requires="x15">
      <x15ac:absPath xmlns:x15ac="http://schemas.microsoft.com/office/spreadsheetml/2010/11/ac" url="https://crtnaidline-my.sharepoint.com/personal/jocelyn_noirot_na-tourisme_com/Documents/Fichiers de conversation Microsoft Teams/"/>
    </mc:Choice>
  </mc:AlternateContent>
  <xr:revisionPtr revIDLastSave="918" documentId="11_F94DCAE0608DDDA1B7F6BB6C8F0513602502B451" xr6:coauthVersionLast="47" xr6:coauthVersionMax="47" xr10:uidLastSave="{D48BE169-041A-4973-BDEE-80DF6375D6B4}"/>
  <bookViews>
    <workbookView xWindow="28680" yWindow="-120" windowWidth="29040" windowHeight="15840" tabRatio="798" xr2:uid="{00000000-000D-0000-FFFF-FFFF00000000}"/>
  </bookViews>
  <sheets>
    <sheet name="Accueil" sheetId="5" r:id="rId1"/>
    <sheet name="Diagnostic écomobilité" sheetId="2" r:id="rId2"/>
    <sheet name="Résultats" sheetId="6" r:id="rId3"/>
    <sheet name="Fiche pratique" sheetId="3" r:id="rId4"/>
    <sheet name="Ressources " sheetId="7" r:id="rId5"/>
  </sheets>
  <definedNames>
    <definedName name="_xlnm.Print_Area" localSheetId="1">'Diagnostic écomobilité'!$B$1:$H$362</definedName>
    <definedName name="_xlnm.Print_Area" localSheetId="3">'Fiche pratique'!$A$1:$O$247</definedName>
    <definedName name="_xlnm.Print_Area" localSheetId="4">'Ressources '!$A$1:$F$22</definedName>
    <definedName name="_xlnm.Print_Area" localSheetId="2">Résultats!$A$1:$M$31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43" i="3" l="1"/>
  <c r="F5" i="3" l="1"/>
  <c r="C108" i="3"/>
  <c r="I124" i="2" l="1"/>
  <c r="G165" i="3"/>
  <c r="G161" i="3"/>
  <c r="G157" i="3"/>
  <c r="G155" i="3"/>
  <c r="G153" i="3"/>
  <c r="G151" i="3"/>
  <c r="G149" i="3"/>
  <c r="C91" i="3"/>
  <c r="C83" i="3"/>
  <c r="G141" i="3"/>
  <c r="D189" i="3"/>
  <c r="I37" i="2"/>
  <c r="I13" i="2"/>
  <c r="I74" i="2"/>
  <c r="I81" i="2"/>
  <c r="I49" i="2"/>
  <c r="I25" i="2"/>
  <c r="I88" i="2"/>
  <c r="I97" i="2"/>
  <c r="I106" i="2"/>
  <c r="I113" i="2"/>
  <c r="I146" i="2"/>
  <c r="I190" i="2"/>
  <c r="I234" i="2"/>
  <c r="I240" i="2"/>
  <c r="I246" i="2"/>
  <c r="I137" i="2"/>
  <c r="I265" i="2"/>
  <c r="I292" i="2"/>
  <c r="I277" i="2"/>
  <c r="I271" i="2"/>
  <c r="I298" i="2"/>
  <c r="I306" i="2"/>
  <c r="I255" i="2"/>
  <c r="I315" i="2"/>
  <c r="I341" i="2"/>
  <c r="I324" i="2"/>
  <c r="I339" i="2"/>
  <c r="I344" i="2"/>
  <c r="I353" i="2"/>
  <c r="I356" i="2"/>
  <c r="G133" i="3"/>
  <c r="G131" i="3"/>
  <c r="G129" i="3"/>
  <c r="G121" i="3"/>
  <c r="C45" i="3"/>
  <c r="C18" i="3"/>
  <c r="D99" i="3"/>
  <c r="C76" i="3"/>
  <c r="G71" i="3"/>
  <c r="C31" i="3"/>
  <c r="E52" i="3"/>
  <c r="E39" i="3"/>
  <c r="E37" i="3"/>
  <c r="E26" i="3"/>
  <c r="E24" i="3"/>
  <c r="C119" i="3"/>
  <c r="C117" i="3"/>
  <c r="C115" i="3"/>
  <c r="D193" i="3"/>
  <c r="D191" i="3"/>
  <c r="K237" i="3"/>
  <c r="G237" i="3"/>
  <c r="C237" i="3"/>
  <c r="K215" i="3"/>
  <c r="G215" i="3"/>
  <c r="C215" i="3"/>
  <c r="D103" i="3"/>
  <c r="D101" i="3"/>
  <c r="G147" i="3"/>
  <c r="F10" i="3"/>
  <c r="G69" i="3"/>
  <c r="G201" i="3"/>
  <c r="K235" i="3"/>
  <c r="K232" i="3"/>
  <c r="K229" i="3"/>
  <c r="K224" i="3"/>
  <c r="K221" i="3"/>
  <c r="G235" i="3"/>
  <c r="G232" i="3"/>
  <c r="G229" i="3"/>
  <c r="G224" i="3"/>
  <c r="G221" i="3"/>
  <c r="C235" i="3"/>
  <c r="C232" i="3"/>
  <c r="C229" i="3"/>
  <c r="C224" i="3"/>
  <c r="C221" i="3"/>
  <c r="K212" i="3"/>
  <c r="K209" i="3"/>
  <c r="K206" i="3"/>
  <c r="K201" i="3"/>
  <c r="K198" i="3"/>
  <c r="G212" i="3"/>
  <c r="G209" i="3"/>
  <c r="G206" i="3"/>
  <c r="G198" i="3"/>
  <c r="C201" i="3"/>
  <c r="C212" i="3"/>
  <c r="C209" i="3"/>
  <c r="C206" i="3"/>
  <c r="C198" i="3"/>
  <c r="G184" i="3"/>
  <c r="G182" i="3"/>
  <c r="G180" i="3"/>
  <c r="G178" i="3"/>
  <c r="G176" i="3"/>
  <c r="J62" i="3"/>
  <c r="J66" i="3"/>
  <c r="D66" i="3"/>
  <c r="D64" i="3"/>
  <c r="D62" i="3"/>
  <c r="D60" i="3"/>
  <c r="J64" i="3"/>
  <c r="J60" i="3"/>
  <c r="I358" i="2" l="1"/>
  <c r="H27" i="6" s="1"/>
  <c r="I120" i="2"/>
  <c r="E27" i="6" s="1"/>
  <c r="I320" i="2"/>
  <c r="G27" i="6" s="1"/>
  <c r="I251" i="2"/>
  <c r="F27" i="6" s="1"/>
  <c r="I27" i="6" l="1"/>
  <c r="I11" i="6" s="1"/>
</calcChain>
</file>

<file path=xl/sharedStrings.xml><?xml version="1.0" encoding="utf-8"?>
<sst xmlns="http://schemas.openxmlformats.org/spreadsheetml/2006/main" count="318" uniqueCount="212">
  <si>
    <r>
      <rPr>
        <b/>
        <sz val="20"/>
        <rFont val="Calibri"/>
        <family val="2"/>
        <scheme val="minor"/>
      </rPr>
      <t>Autodiagnostic "Ecomobilité touristique"</t>
    </r>
    <r>
      <rPr>
        <b/>
        <sz val="12"/>
        <rFont val="Calibri"/>
        <family val="2"/>
        <scheme val="minor"/>
      </rPr>
      <t xml:space="preserve">
</t>
    </r>
    <r>
      <rPr>
        <i/>
        <sz val="12"/>
        <rFont val="Calibri"/>
        <family val="2"/>
        <scheme val="minor"/>
      </rPr>
      <t>Un outil pratique pour encourager et faciliter la pratique d'un tourisme "bas-carbone"</t>
    </r>
  </si>
  <si>
    <r>
      <rPr>
        <sz val="11"/>
        <color rgb="FF000000"/>
        <rFont val="Calibri"/>
        <scheme val="minor"/>
      </rPr>
      <t xml:space="preserve">Cet outil d'autodiagnostic s'adresse principalement aux </t>
    </r>
    <r>
      <rPr>
        <b/>
        <sz val="11"/>
        <color rgb="FF000000"/>
        <rFont val="Calibri"/>
        <scheme val="minor"/>
      </rPr>
      <t>acteurs de l'hébergement touristique</t>
    </r>
    <r>
      <rPr>
        <sz val="11"/>
        <color rgb="FF000000"/>
        <rFont val="Calibri"/>
        <scheme val="minor"/>
      </rPr>
      <t xml:space="preserve"> (hôtels, chambres d'hôtes, campings...).
Il vise à les accompagner dans l'</t>
    </r>
    <r>
      <rPr>
        <b/>
        <sz val="11"/>
        <color rgb="FF000000"/>
        <rFont val="Calibri"/>
        <scheme val="minor"/>
      </rPr>
      <t>identification des offres, infrastructures et services</t>
    </r>
    <r>
      <rPr>
        <sz val="11"/>
        <color rgb="FF000000"/>
        <rFont val="Calibri"/>
        <scheme val="minor"/>
      </rPr>
      <t xml:space="preserve"> susceptibles de favoriser une </t>
    </r>
    <r>
      <rPr>
        <b/>
        <sz val="11"/>
        <color rgb="FF000000"/>
        <rFont val="Calibri"/>
        <scheme val="minor"/>
      </rPr>
      <t>mobilité "bas-carbone"</t>
    </r>
    <r>
      <rPr>
        <sz val="11"/>
        <color rgb="FF000000"/>
        <rFont val="Calibri"/>
        <scheme val="minor"/>
      </rPr>
      <t xml:space="preserve"> de leurs clientèles, ainsi qu'à leur permettre d'évaluer le </t>
    </r>
    <r>
      <rPr>
        <b/>
        <sz val="11"/>
        <color rgb="FF000000"/>
        <rFont val="Calibri"/>
        <scheme val="minor"/>
      </rPr>
      <t>niveau de maturité</t>
    </r>
    <r>
      <rPr>
        <sz val="11"/>
        <color rgb="FF000000"/>
        <rFont val="Calibri"/>
        <scheme val="minor"/>
      </rPr>
      <t xml:space="preserve"> ainsi que les principales </t>
    </r>
    <r>
      <rPr>
        <b/>
        <sz val="11"/>
        <color rgb="FF000000"/>
        <rFont val="Calibri"/>
        <scheme val="minor"/>
      </rPr>
      <t>forces et faiblesses</t>
    </r>
    <r>
      <rPr>
        <sz val="11"/>
        <color rgb="FF000000"/>
        <rFont val="Calibri"/>
        <scheme val="minor"/>
      </rPr>
      <t xml:space="preserve"> de</t>
    </r>
    <r>
      <rPr>
        <b/>
        <sz val="11"/>
        <color rgb="FF000000"/>
        <rFont val="Calibri"/>
        <scheme val="minor"/>
      </rPr>
      <t xml:space="preserve"> </t>
    </r>
    <r>
      <rPr>
        <sz val="11"/>
        <color rgb="FF000000"/>
        <rFont val="Calibri"/>
        <scheme val="minor"/>
      </rPr>
      <t xml:space="preserve">leur </t>
    </r>
    <r>
      <rPr>
        <b/>
        <sz val="11"/>
        <color rgb="FF000000"/>
        <rFont val="Calibri"/>
        <scheme val="minor"/>
      </rPr>
      <t>démarche d'écomobilité</t>
    </r>
    <r>
      <rPr>
        <sz val="11"/>
        <color rgb="FF000000"/>
        <rFont val="Calibri"/>
        <scheme val="minor"/>
      </rPr>
      <t xml:space="preserve">.
L'outil est construit autour de </t>
    </r>
    <r>
      <rPr>
        <b/>
        <sz val="11"/>
        <color rgb="FF000000"/>
        <rFont val="Calibri"/>
        <scheme val="minor"/>
      </rPr>
      <t>4 thématiques</t>
    </r>
    <r>
      <rPr>
        <sz val="11"/>
        <color rgb="FF000000"/>
        <rFont val="Calibri"/>
        <scheme val="minor"/>
      </rPr>
      <t xml:space="preserve"> : </t>
    </r>
    <r>
      <rPr>
        <b/>
        <sz val="11"/>
        <color rgb="FF000000"/>
        <rFont val="Calibri"/>
        <scheme val="minor"/>
      </rPr>
      <t xml:space="preserve">venir </t>
    </r>
    <r>
      <rPr>
        <sz val="11"/>
        <color rgb="FF000000"/>
        <rFont val="Calibri"/>
        <scheme val="minor"/>
      </rPr>
      <t xml:space="preserve">dans l'établissement, y </t>
    </r>
    <r>
      <rPr>
        <b/>
        <sz val="11"/>
        <color rgb="FF000000"/>
        <rFont val="Calibri"/>
        <scheme val="minor"/>
      </rPr>
      <t>séjourner</t>
    </r>
    <r>
      <rPr>
        <sz val="11"/>
        <color rgb="FF000000"/>
        <rFont val="Calibri"/>
        <scheme val="minor"/>
      </rPr>
      <t>,</t>
    </r>
    <r>
      <rPr>
        <b/>
        <sz val="11"/>
        <color rgb="FF000000"/>
        <rFont val="Calibri"/>
        <scheme val="minor"/>
      </rPr>
      <t xml:space="preserve"> se déplacer</t>
    </r>
    <r>
      <rPr>
        <sz val="11"/>
        <color rgb="FF000000"/>
        <rFont val="Calibri"/>
        <scheme val="minor"/>
      </rPr>
      <t xml:space="preserve"> pour effectuer des visites et activités sur le territoire, </t>
    </r>
    <r>
      <rPr>
        <b/>
        <sz val="11"/>
        <color rgb="FF000000"/>
        <rFont val="Calibri"/>
        <scheme val="minor"/>
      </rPr>
      <t>informer</t>
    </r>
    <r>
      <rPr>
        <sz val="11"/>
        <color rgb="FF000000"/>
        <rFont val="Calibri"/>
        <scheme val="minor"/>
      </rPr>
      <t xml:space="preserve"> ses clients.</t>
    </r>
  </si>
  <si>
    <r>
      <rPr>
        <i/>
        <sz val="11"/>
        <color theme="1"/>
        <rFont val="Calibri"/>
        <family val="2"/>
        <scheme val="minor"/>
      </rPr>
      <t>Cet outil a été développé par Atemia Développement et appartient à l'ADEME.</t>
    </r>
    <r>
      <rPr>
        <sz val="12"/>
        <color theme="1"/>
        <rFont val="Calibri"/>
        <family val="2"/>
        <scheme val="minor"/>
      </rPr>
      <t xml:space="preserve">
</t>
    </r>
  </si>
  <si>
    <t>Cet outil a été développé pour une utilisation via une version récente du logiciel Microsoft Excel.</t>
  </si>
  <si>
    <r>
      <t xml:space="preserve">Bienvenue dans l'onglet "Diagnostic écomobilité"
</t>
    </r>
    <r>
      <rPr>
        <sz val="10"/>
        <color theme="1"/>
        <rFont val="Calibri"/>
        <family val="2"/>
        <scheme val="minor"/>
      </rPr>
      <t>Pour identifier les points forts et axes d'amélioration de votre démarche d'écomobilité touristique, veuillez compléter l'ensemble des champs ci-après.
Nous vous invitons à être le plus précis possible dans vos réponses.  
A l'issue de l'étape de diagnostic, l'outil vous proposera une fiche récapitulant les informations renseignées (voir onglet "Fiche pratique"), qui pourra être communiquée à vos clients et/ou constituer un document ressource vous permettant de les conseiller et orienter efficacement.</t>
    </r>
  </si>
  <si>
    <t>VENIR</t>
  </si>
  <si>
    <t>Venir en Nouvelle-Aquitaine</t>
  </si>
  <si>
    <t>Les gares ferroviaires (TGV, TER) et routières les plus proches pour rejoindre votre destination sont-elles identifiées ?</t>
  </si>
  <si>
    <t>Sélectionnez votre réponse</t>
  </si>
  <si>
    <t>Gare(s) ferroviaire(s) la/les plus proche(s) &gt;</t>
  </si>
  <si>
    <t>Gare(s) routière(s) la/les plus proche(s) &gt;</t>
  </si>
  <si>
    <t>Décrivez comment rejoindre la destination depuis la/les gare(s) la/les plus proche(s) &gt;</t>
  </si>
  <si>
    <t>Les lignes de bus longue distance permettant de rejoindre votre destination sont-elles identifiées ?</t>
  </si>
  <si>
    <t>Ligne(s) régionale(s) la/les plus proches(s) &gt;</t>
  </si>
  <si>
    <t>Ligne(s) régionale(s) (arrêt / gare routière)</t>
  </si>
  <si>
    <t>Ligne(s) nationale(s) et/ou internationale(s) la/les plus proche(s) &gt; (ex : Flixbus)</t>
  </si>
  <si>
    <t>Ligne(s) nationale(s) et/ou internationale(s) (arrêt / gare routière)</t>
  </si>
  <si>
    <t>Décrivez comment rejoindre la destination via les lignes de bus longue distance &gt;</t>
  </si>
  <si>
    <t>Les véloroutes et eurovéloroutes permettant de rejoindre votre destination sont-elles identifiées ?</t>
  </si>
  <si>
    <t>Véloroutes et eurovéloroute(s) la/les plus proche(s) &gt;</t>
  </si>
  <si>
    <t>Véloroute(s) ou eurovéloroute(s) (ville desservie la plus proche)</t>
  </si>
  <si>
    <t>Décrivez comment rejoindre la région via la/les véloroute(s) ou la/les eurovéloroute(s) &gt;</t>
  </si>
  <si>
    <t>Rejoindre l'établissement</t>
  </si>
  <si>
    <t>La ou les ligne(s) de bus ou de car desservant l'établissement sont-elles identifiées ?</t>
  </si>
  <si>
    <t>Nom du réseau de bus &gt;</t>
  </si>
  <si>
    <t>N° de la / des ligne(s) &gt;</t>
  </si>
  <si>
    <t>Direction de la ligne &gt;</t>
  </si>
  <si>
    <t>Ville de départ &gt;</t>
  </si>
  <si>
    <t>Nom de l'arrêt de départ &gt;</t>
  </si>
  <si>
    <t>Nom de l'arrêt d'arrivée &gt;</t>
  </si>
  <si>
    <t>Durée du trajet depuis la gare (en min) &gt;</t>
  </si>
  <si>
    <t>Prix du trajet pour un adulte plein tarif (en €) &gt;</t>
  </si>
  <si>
    <t>Indiquez le site internet du réseau de bus &gt;</t>
  </si>
  <si>
    <t>Décrivez comment rejoindre votre établissement depuis l'arrêt de bus le plus proche &gt;</t>
  </si>
  <si>
    <t>L'établissement propose-t-il un service permettant d'acheminer les clients depuis la gare ?</t>
  </si>
  <si>
    <t>Si oui, décrivez les modalités et les conditions (réservation, prix, volume de bagages…) &gt;</t>
  </si>
  <si>
    <t>Un service de transport à la demande permet-il de rejoindre l'établissement ?</t>
  </si>
  <si>
    <t>Les services de taxi disponibles sont-ils identifiés par l'établissement ?</t>
  </si>
  <si>
    <t>Coordonnées de la société Taxi 1 &gt;</t>
  </si>
  <si>
    <t>Coordonnées de la société Taxi 2 &gt;</t>
  </si>
  <si>
    <t>Coordonnées de la société Taxi 3 &gt;</t>
  </si>
  <si>
    <t>Les itinéraires cyclables et voies vertes les plus proches de l'établissement sont-ils identifiés ?</t>
  </si>
  <si>
    <t>Si oui, décrivez quel(s) itinéraire(s) cyclable(s) emprunter pour rejoindre votre établissement en vélo &gt;</t>
  </si>
  <si>
    <t>Les clients sont-ils sensibilisés à la pratique du covoiturage ?</t>
  </si>
  <si>
    <t>Indiquer la localisation de l'aire de covoiturage la plus proche de l'établissement &gt;</t>
  </si>
  <si>
    <t>Le cheminement du "dernier kilomètre" permettant de rejoindre votre hébergement est-il détaillé ?</t>
  </si>
  <si>
    <t>Si oui, décrivez-le
N.B : Il s'agit de l'itinéraire que vous recommandez pour rejoindre votre établissement depuis la gare ferroviaire ou routière/l'arrêt de bus</t>
  </si>
  <si>
    <t>SEJOURNER</t>
  </si>
  <si>
    <t>Les services de base (soin et alimentation) les plus proches sont-ils localisés au moyen d'un plan ?</t>
  </si>
  <si>
    <t>Distance ou durée pour se rendre à la pharmacie &gt;</t>
  </si>
  <si>
    <t>Distance ou durée pour se rendre au cabinet médical &gt;</t>
  </si>
  <si>
    <t>Distance ou durée pour se rendre à l'épicerie &gt;</t>
  </si>
  <si>
    <t>Distance ou durée pour se rendre à la boulangerie &gt;</t>
  </si>
  <si>
    <t>Distance ou durée pour se rendre au restaurant &gt;</t>
  </si>
  <si>
    <t>Votre établissement propose-t-il des activités réalisables directement sur place ?</t>
  </si>
  <si>
    <t>Activité 1 &gt;</t>
  </si>
  <si>
    <t>Activité 2 &gt;</t>
  </si>
  <si>
    <t>Activité 3 &gt;</t>
  </si>
  <si>
    <r>
      <t xml:space="preserve">Les 3 principaux sites de visite ou activités situés </t>
    </r>
    <r>
      <rPr>
        <b/>
        <u/>
        <sz val="12"/>
        <rFont val="Calibri"/>
        <family val="2"/>
        <scheme val="minor"/>
      </rPr>
      <t>à moins de 5 km</t>
    </r>
    <r>
      <rPr>
        <b/>
        <sz val="12"/>
        <rFont val="Calibri"/>
        <family val="2"/>
        <scheme val="minor"/>
      </rPr>
      <t xml:space="preserve"> de l'établissement, accessibles pour des clients sans voiture, sont-ils identifiés ?</t>
    </r>
  </si>
  <si>
    <t xml:space="preserve">Type d'activité &gt; </t>
  </si>
  <si>
    <t>Adresse du lieu de pratique &gt;</t>
  </si>
  <si>
    <t>Modalité(s) de déplacement
 pour rejoindre le lieu &gt;</t>
  </si>
  <si>
    <t>Durée du trajet &gt;</t>
  </si>
  <si>
    <t>Prix du trajet &gt;</t>
  </si>
  <si>
    <t>Site internet de l'activité &gt;</t>
  </si>
  <si>
    <r>
      <t xml:space="preserve">Les 3 principaux sites de visite ou activités situés à moins de </t>
    </r>
    <r>
      <rPr>
        <b/>
        <u/>
        <sz val="12"/>
        <rFont val="Calibri"/>
        <family val="2"/>
        <scheme val="minor"/>
      </rPr>
      <t>10 km maximum</t>
    </r>
    <r>
      <rPr>
        <b/>
        <sz val="12"/>
        <rFont val="Calibri"/>
        <family val="2"/>
        <scheme val="minor"/>
      </rPr>
      <t xml:space="preserve"> de l'établissement, accessibles pour des clients sans voiture, sont-ils identifiés ?</t>
    </r>
  </si>
  <si>
    <t>Une offre de séjour "bas-carbone"/sans voiture est-elle proposée aux clients ?</t>
  </si>
  <si>
    <t>Décrire ici l'offre de séjour "bas-carbone"/sans voiture proposée &gt;</t>
  </si>
  <si>
    <t>Des services spécifiques sont-ils proposés à destination des touristes sans voiture (nécessaire de toilette, kit bébé…) ?</t>
  </si>
  <si>
    <t>Décrire ici les services spécifiques
 à destination des clients sans voiture &gt;</t>
  </si>
  <si>
    <t>Des services spécifiques sont-ils proposés à destination des touristes à vélo (pompe à vélo, abri...) ?</t>
  </si>
  <si>
    <t>Décrire ici les services spécifiques
 à destination des clients à vélo &gt;</t>
  </si>
  <si>
    <t>SE DEPLACER</t>
  </si>
  <si>
    <t xml:space="preserve">Les informations relatives aux transports en commun sont-elles disponibles au format papier à l'accueil ? </t>
  </si>
  <si>
    <t>La carte du réseau est-elle disponible ?</t>
  </si>
  <si>
    <t>Le plan de la/des ligne(s) desservant votre établissement est-il disponible ?</t>
  </si>
  <si>
    <t>Les fiches horaires de la/des ligne(s) desservant votre établissement sont-elles disponibles ?</t>
  </si>
  <si>
    <t>Les points de vente de tickets de transport sont-ils identifiés ?</t>
  </si>
  <si>
    <t>Préciser l'adresse du point de vente le plus proche &gt;</t>
  </si>
  <si>
    <t>Proposez-vous des tickets/pass de transport à vos clients ?</t>
  </si>
  <si>
    <t>Si oui, merci de préciser les modalités</t>
  </si>
  <si>
    <t>Des vélos sont-ils mis à disposition de la clientèle par votre établissement ?</t>
  </si>
  <si>
    <t>Nombre de vélos adultes disponibles &gt;</t>
  </si>
  <si>
    <t>Nombre de vélos adultes à assistance électrique disponibles &gt;</t>
  </si>
  <si>
    <t>Nombre de vélos enfants disponibles &gt;</t>
  </si>
  <si>
    <t>Conditions de mise à disposition &gt;</t>
  </si>
  <si>
    <t>Accessoires disponibles (casques, petites-roues…) &gt;</t>
  </si>
  <si>
    <t>Equipements spécifiques disponibles (remorque vélo enfant, siège vélo enfant...) &gt;</t>
  </si>
  <si>
    <t>Des vélos en location ou en libre service sont-ils disponibles à proximité de l’établissement ?</t>
  </si>
  <si>
    <t>Des solutions d’écomobilité autres que le vélo sont-elles mises à disposition des clients ?</t>
  </si>
  <si>
    <t>Décrire les solutions d'écomobilité proposées</t>
  </si>
  <si>
    <t xml:space="preserve">Un service d’autopartage est-il disponible à proximité de l’établissement ? </t>
  </si>
  <si>
    <t>Site internet du prestataire &gt;</t>
  </si>
  <si>
    <t>Lieu de service d'autopartage &gt;</t>
  </si>
  <si>
    <t>Coût du service &gt;</t>
  </si>
  <si>
    <t>Un service de borne de recharge électrique est-il disponible à proximité de l'établissement ?</t>
  </si>
  <si>
    <t>INFORMER</t>
  </si>
  <si>
    <t>La situation géographique de l'établissement est-elle communiquée précisément aux clients ?</t>
  </si>
  <si>
    <t>Nom de l'établissement &gt;</t>
  </si>
  <si>
    <t>Adresse complète &gt;</t>
  </si>
  <si>
    <t>Numéro de téléphone &gt;</t>
  </si>
  <si>
    <t>Coordonnée GPS &gt;</t>
  </si>
  <si>
    <t>E-mail de l'établissement &gt;</t>
  </si>
  <si>
    <t>Site internet &gt;</t>
  </si>
  <si>
    <t>Votre site internet indique-t-il comment rejoindre votre établissement sans voiture ?</t>
  </si>
  <si>
    <t>Votre site internet indique-t-il comment rejoindre votre établissement en vélo ?</t>
  </si>
  <si>
    <t>Indiquez-vous à vos clients les principaux sites de covoiturage ?</t>
  </si>
  <si>
    <t>Site de covoiturage  1 &gt;</t>
  </si>
  <si>
    <t>Site de covoiturage  2 &gt;</t>
  </si>
  <si>
    <t>Site de covoiturage  3 &gt;</t>
  </si>
  <si>
    <t>Interrogez-vous vos clients sur le(s) moyen(s) de transport auquel ils ont eu recours pour rejoindre votre établissement ?</t>
  </si>
  <si>
    <t>Le personnel est-il en capacité de répondre précisément aux questions des clients sur l'écomobilité ?</t>
  </si>
  <si>
    <t>Bravo, vous avez terminé votre autodiagnostic ! 
Consultez vos résultats en cliquant sur le bouton &gt;</t>
  </si>
  <si>
    <t>Niveau de maturité de votre démarche d'écomobilité touristique</t>
  </si>
  <si>
    <r>
      <t>Vous avez répondu aux 22</t>
    </r>
    <r>
      <rPr>
        <sz val="10"/>
        <color rgb="FFFF0000"/>
        <rFont val="Calibri"/>
        <family val="2"/>
        <scheme val="minor"/>
      </rPr>
      <t xml:space="preserve"> </t>
    </r>
    <r>
      <rPr>
        <sz val="10"/>
        <color theme="1"/>
        <rFont val="Calibri"/>
        <family val="2"/>
        <scheme val="minor"/>
      </rPr>
      <t xml:space="preserve">questions du diagnostic. Vos réponses (OUI = 1 point / NON = 0 point) ont été prises en compte afin de déterminer la maturité de votre démarche d'écomobilité. Ces différentes notes ont pour objectif de faire ressortir les points forts et les axes à travailler dans votre démarche. </t>
    </r>
  </si>
  <si>
    <t xml:space="preserve">Sur les 4 secteurs clés, votre niveau de maturité est en moyenne de : </t>
  </si>
  <si>
    <t>A</t>
  </si>
  <si>
    <t>B</t>
  </si>
  <si>
    <t>C</t>
  </si>
  <si>
    <t>D</t>
  </si>
  <si>
    <t>E</t>
  </si>
  <si>
    <t>F</t>
  </si>
  <si>
    <t>G</t>
  </si>
  <si>
    <t>Venir</t>
  </si>
  <si>
    <t>Séjourner</t>
  </si>
  <si>
    <t>Se déplacer</t>
  </si>
  <si>
    <t>Informer</t>
  </si>
  <si>
    <t>Moyenne</t>
  </si>
  <si>
    <r>
      <rPr>
        <i/>
        <sz val="11"/>
        <color theme="1"/>
        <rFont val="Calibri"/>
        <family val="2"/>
        <scheme val="minor"/>
      </rPr>
      <t>Cet outil a été développé par Atemia Développement et appartient à l'ADEME.</t>
    </r>
    <r>
      <rPr>
        <sz val="11"/>
        <color theme="1"/>
        <rFont val="Calibri"/>
        <family val="2"/>
        <scheme val="minor"/>
      </rPr>
      <t xml:space="preserve">
</t>
    </r>
  </si>
  <si>
    <t xml:space="preserve">Bienvenue chez </t>
  </si>
  <si>
    <t>A travers cette fiche "Voyage bas-carbone",
vous découvrirez l'ensemble des informations pratiques vous permettant de séjourner dans notre établissement de manière plus respectueuse de l'environnement.</t>
  </si>
  <si>
    <t xml:space="preserve">Plus d'information sur : </t>
  </si>
  <si>
    <t>Informations pratiques pour rejoindre la destination</t>
  </si>
  <si>
    <r>
      <t xml:space="preserve">Nos conseils pour rejoindre notre destination </t>
    </r>
    <r>
      <rPr>
        <b/>
        <u/>
        <sz val="12"/>
        <rFont val="Calibri"/>
        <family val="2"/>
        <scheme val="minor"/>
      </rPr>
      <t>en train</t>
    </r>
  </si>
  <si>
    <t>Les gares les plus proches présentes sur notre destination</t>
  </si>
  <si>
    <t xml:space="preserve">Gare(s) ferroviaire(s)  : </t>
  </si>
  <si>
    <t xml:space="preserve"> Gare(s) routière(s) : </t>
  </si>
  <si>
    <r>
      <t xml:space="preserve">Nos conseils pour rejoindre notre destination </t>
    </r>
    <r>
      <rPr>
        <b/>
        <u/>
        <sz val="12"/>
        <rFont val="Calibri"/>
        <family val="2"/>
        <scheme val="minor"/>
      </rPr>
      <t>en bus longue distance</t>
    </r>
  </si>
  <si>
    <t>Les lignes de bus longue distance desservant notre destination</t>
  </si>
  <si>
    <t xml:space="preserve">Ligne(s) régionale(s) : </t>
  </si>
  <si>
    <t xml:space="preserve">Ligne(s) nationale(s) et/ou internationale(s) : </t>
  </si>
  <si>
    <r>
      <t xml:space="preserve">Nos conseils pour rejoindre notre destination </t>
    </r>
    <r>
      <rPr>
        <b/>
        <u/>
        <sz val="12"/>
        <rFont val="Calibri"/>
        <family val="2"/>
        <scheme val="minor"/>
      </rPr>
      <t>en vélo</t>
    </r>
  </si>
  <si>
    <r>
      <t xml:space="preserve">Les véloroutes et eurovéloroutes pour rejoindre notre destination </t>
    </r>
    <r>
      <rPr>
        <b/>
        <u/>
        <sz val="12"/>
        <rFont val="Calibri"/>
        <family val="2"/>
        <scheme val="minor"/>
      </rPr>
      <t>en vélo</t>
    </r>
  </si>
  <si>
    <t xml:space="preserve">Véloroute(s) ou eurovéloroute(s) : </t>
  </si>
  <si>
    <t>Informations pratiques pour rejoindre notre établissement</t>
  </si>
  <si>
    <r>
      <t xml:space="preserve">Infos pratiques pour rejoindre notre établissement </t>
    </r>
    <r>
      <rPr>
        <b/>
        <u/>
        <sz val="12"/>
        <rFont val="Calibri"/>
        <family val="2"/>
        <scheme val="minor"/>
      </rPr>
      <t>en bus</t>
    </r>
  </si>
  <si>
    <t xml:space="preserve">N° de ligne(s) : </t>
  </si>
  <si>
    <t>Nom du réseau de bus :</t>
  </si>
  <si>
    <t>Direction :</t>
  </si>
  <si>
    <t>Site internet du réseau de bus :</t>
  </si>
  <si>
    <t xml:space="preserve">Arrêt de départ : </t>
  </si>
  <si>
    <t xml:space="preserve">Durée du trajet depuis la gare : </t>
  </si>
  <si>
    <t xml:space="preserve">Arrêt d'arrivée : </t>
  </si>
  <si>
    <t>Prix du billet (adulte plein tarif) :</t>
  </si>
  <si>
    <t>Pour acheter vos billets, rendez-vous &gt;</t>
  </si>
  <si>
    <t>L'établissement propose des tickets &gt;</t>
  </si>
  <si>
    <t>Nos conseils pour rejoindre l'établissement depuis l'arrêt de bus</t>
  </si>
  <si>
    <t xml:space="preserve">Information concernant un service d'acheminement prévu par l'établissement </t>
  </si>
  <si>
    <t>Information concernant un service d'acheminement par transport à la demande</t>
  </si>
  <si>
    <t>Information concernant les taxis</t>
  </si>
  <si>
    <t>Société Taxi 1 &gt;</t>
  </si>
  <si>
    <t>Société Taxi 2 &gt;</t>
  </si>
  <si>
    <t>Société Taxi 3 &gt;</t>
  </si>
  <si>
    <r>
      <t xml:space="preserve">Information pratique pour venir </t>
    </r>
    <r>
      <rPr>
        <b/>
        <u/>
        <sz val="12"/>
        <rFont val="Calibri"/>
        <family val="2"/>
        <scheme val="minor"/>
      </rPr>
      <t>en vélo</t>
    </r>
  </si>
  <si>
    <t>Information pratique concernant le covoiturage</t>
  </si>
  <si>
    <t>Localisation de l'aire de covoiturage la plus proche de l'établissement &gt;</t>
  </si>
  <si>
    <t>Information pratique concernant le service d'autopartage</t>
  </si>
  <si>
    <t>Pour vos déplacements "bas-carbone"/sans voiture, l'établissement dispose…</t>
  </si>
  <si>
    <t>Au niveau de l'établissement, les services suivants sont disponibles &gt;</t>
  </si>
  <si>
    <t>Vélo(s) Adulte</t>
  </si>
  <si>
    <t>Vélo(s) à Assistance Electrique Adulte</t>
  </si>
  <si>
    <t>Vélo(s) Enfant</t>
  </si>
  <si>
    <t>Accessoires</t>
  </si>
  <si>
    <t>Equipements</t>
  </si>
  <si>
    <t>Les vélos sont mis à votre disposition par l'établissement dans les conditions suivantes &gt;</t>
  </si>
  <si>
    <t>Un service de borne de recharge électrique est mis à votre disposition dans les conditions suivantes &gt;</t>
  </si>
  <si>
    <r>
      <rPr>
        <b/>
        <i/>
        <u/>
        <sz val="11"/>
        <rFont val="Calibri"/>
        <family val="2"/>
        <scheme val="minor"/>
      </rPr>
      <t>A proximité</t>
    </r>
    <r>
      <rPr>
        <b/>
        <i/>
        <sz val="11"/>
        <rFont val="Calibri"/>
        <family val="2"/>
        <scheme val="minor"/>
      </rPr>
      <t xml:space="preserve"> </t>
    </r>
    <r>
      <rPr>
        <i/>
        <sz val="11"/>
        <rFont val="Calibri"/>
        <family val="2"/>
        <scheme val="minor"/>
      </rPr>
      <t>de l'établissement, des vélos sont mis à votre disposition dans les conditions suivantes &gt;</t>
    </r>
  </si>
  <si>
    <t>Informations pratiques pour organiser votre séjour</t>
  </si>
  <si>
    <t>Listes des services de proximité accessibles depuis notre établissement</t>
  </si>
  <si>
    <t>Pharmacie disponible à &gt;</t>
  </si>
  <si>
    <t>Cabinet médical disponible à &gt;</t>
  </si>
  <si>
    <t>Epicerie disponible à &gt;</t>
  </si>
  <si>
    <t>Boulangerie disponible à &gt;</t>
  </si>
  <si>
    <t>Restaurant disponible à &gt;</t>
  </si>
  <si>
    <t>Liste des activités réalisables sur place</t>
  </si>
  <si>
    <t>Listes des 3 principales activités à moins de 5 km de notre établissement</t>
  </si>
  <si>
    <t>Activité</t>
  </si>
  <si>
    <t>Adresse</t>
  </si>
  <si>
    <t>Modalité(s) de déplacement</t>
  </si>
  <si>
    <t>Durée du trajet</t>
  </si>
  <si>
    <t>Prix du trajet</t>
  </si>
  <si>
    <t>Site internet</t>
  </si>
  <si>
    <t>Listes des 3 principales activités à moins de 10 km de notre établissement</t>
  </si>
  <si>
    <t>Nos offres de séjours "bas-carbone"/sans voiture</t>
  </si>
  <si>
    <t>Les ressources à votre disposition pour encourager et faciliter l'écomobilité de votre clientèle</t>
  </si>
  <si>
    <t>Calculer son itinéraire « bas-carbone » en Nouvelle-Aquitaine et/ou réserver ses billets &gt;</t>
  </si>
  <si>
    <r>
      <t>MODALIS</t>
    </r>
    <r>
      <rPr>
        <sz val="11"/>
        <rFont val="Calibri"/>
        <family val="2"/>
        <scheme val="minor"/>
      </rPr>
      <t xml:space="preserve"> : système régional d’information multimodale incluant un calculateur d’itinéraire</t>
    </r>
  </si>
  <si>
    <r>
      <t>TRANSPORTS NOUVELLE-AQUITAINE</t>
    </r>
    <r>
      <rPr>
        <sz val="11"/>
        <rFont val="Calibri"/>
        <family val="2"/>
        <scheme val="minor"/>
      </rPr>
      <t xml:space="preserve"> : information sur les transports régionaux (cars, trains…)</t>
    </r>
  </si>
  <si>
    <r>
      <t>TIC TAC TRIP</t>
    </r>
    <r>
      <rPr>
        <sz val="11"/>
        <rFont val="Calibri"/>
        <family val="2"/>
        <scheme val="minor"/>
      </rPr>
      <t xml:space="preserve"> : plateforme de réservation de cars, trains, covoiturage et combinés</t>
    </r>
  </si>
  <si>
    <r>
      <t>GEOVELO</t>
    </r>
    <r>
      <rPr>
        <sz val="11"/>
        <rFont val="Calibri"/>
        <family val="2"/>
        <scheme val="minor"/>
      </rPr>
      <t xml:space="preserve"> : calculateur d’itinéraires vélo</t>
    </r>
  </si>
  <si>
    <t>Identifier l’offre de transport ferroviaire et/ou réserver ses billets &gt;</t>
  </si>
  <si>
    <r>
      <t>SNCF CONNECT</t>
    </r>
    <r>
      <rPr>
        <sz val="11"/>
        <rFont val="Calibri"/>
        <family val="2"/>
        <scheme val="minor"/>
      </rPr>
      <t xml:space="preserve"> : offre ferroviaire régionale, nationale et internationale</t>
    </r>
  </si>
  <si>
    <r>
      <t>TER NOUVELLE-AQUITAINE</t>
    </r>
    <r>
      <rPr>
        <sz val="11"/>
        <rFont val="Calibri"/>
        <family val="2"/>
        <scheme val="minor"/>
      </rPr>
      <t xml:space="preserve"> : offre TER néo-aquitaine</t>
    </r>
  </si>
  <si>
    <t>Identifier un loueur de vélos sur son territoire &gt;</t>
  </si>
  <si>
    <r>
      <t>FRANCE VELO TOURISME</t>
    </r>
    <r>
      <rPr>
        <sz val="11"/>
        <rFont val="Calibri"/>
        <family val="2"/>
        <scheme val="minor"/>
      </rPr>
      <t xml:space="preserve"> : carte des loueurs de vélos en France</t>
    </r>
  </si>
  <si>
    <t>Découvrir des itinéraires vélos et randonnées en Nouvelle-Aquitaine &gt;</t>
  </si>
  <si>
    <r>
      <t>FRANCE VELO TOURISME</t>
    </r>
    <r>
      <rPr>
        <sz val="11"/>
        <rFont val="Calibri"/>
        <family val="2"/>
        <scheme val="minor"/>
      </rPr>
      <t xml:space="preserve"> : suggestions d'itinéraires vélos en Nouvelle-Aquitaine</t>
    </r>
  </si>
  <si>
    <r>
      <t>MARANDO</t>
    </r>
    <r>
      <rPr>
        <sz val="11"/>
        <rFont val="Calibri"/>
        <family val="2"/>
        <scheme val="minor"/>
      </rPr>
      <t xml:space="preserve"> : application de la Fédération française de randonnée permettant d’accéder à plusieurs milliers de parcours partout en France</t>
    </r>
  </si>
  <si>
    <t>Identifier l'offre de covoiturage &gt;</t>
  </si>
  <si>
    <r>
      <t>BLABLACAR</t>
    </r>
    <r>
      <rPr>
        <sz val="11"/>
        <rFont val="Calibri"/>
        <family val="2"/>
        <scheme val="minor"/>
      </rPr>
      <t xml:space="preserve"> : plateforme de covoiturage permettant une mise en relation entre conducteurs et passagers</t>
    </r>
  </si>
  <si>
    <t>Identifier les bornes de recharge électriques les plus proches &gt;</t>
  </si>
  <si>
    <r>
      <t>CHARGEMAP</t>
    </r>
    <r>
      <rPr>
        <sz val="11"/>
        <rFont val="Calibri"/>
        <family val="2"/>
        <scheme val="minor"/>
      </rPr>
      <t xml:space="preserve"> : cartographie des bornes de recharge électriques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</si>
</sst>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164" formatCode="#,##0.00\ &quot;€&quot;"/>
    <numFmt numFmtId="165" formatCode="0.0"/>
    <numFmt numFmtId="166" formatCode="0&quot; / 20&quot;"/>
    <numFmt numFmtId="167" formatCode="#,##0.0\ &quot;€&quot;"/>
    <numFmt numFmtId="168" formatCode="#,##0\ &quot;€&quot;"/>
  </numFmts>
  <fonts count="38">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0"/>
      <color rgb="FFFF0000"/>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6"/>
      <color theme="8" tint="-0.249977111117893"/>
      <name val="Calibri"/>
      <family val="2"/>
      <scheme val="minor"/>
    </font>
    <font>
      <i/>
      <sz val="11"/>
      <color theme="1"/>
      <name val="Calibri"/>
      <family val="2"/>
      <scheme val="minor"/>
    </font>
    <font>
      <b/>
      <sz val="12"/>
      <color theme="8" tint="-0.249977111117893"/>
      <name val="Calibri"/>
      <family val="2"/>
      <scheme val="minor"/>
    </font>
    <font>
      <i/>
      <sz val="11"/>
      <color theme="8" tint="-0.249977111117893"/>
      <name val="Calibri"/>
      <family val="2"/>
      <scheme val="minor"/>
    </font>
    <font>
      <sz val="12"/>
      <color theme="9" tint="-0.249977111117893"/>
      <name val="Calibri"/>
      <family val="2"/>
      <scheme val="minor"/>
    </font>
    <font>
      <b/>
      <sz val="12"/>
      <name val="Calibri"/>
      <family val="2"/>
      <scheme val="minor"/>
    </font>
    <font>
      <b/>
      <sz val="20"/>
      <name val="Calibri"/>
      <family val="2"/>
      <scheme val="minor"/>
    </font>
    <font>
      <i/>
      <sz val="12"/>
      <name val="Calibri"/>
      <family val="2"/>
      <scheme val="minor"/>
    </font>
    <font>
      <b/>
      <sz val="16"/>
      <name val="Calibri"/>
      <family val="2"/>
      <scheme val="minor"/>
    </font>
    <font>
      <b/>
      <sz val="14"/>
      <name val="Calibri"/>
      <family val="2"/>
      <scheme val="minor"/>
    </font>
    <font>
      <b/>
      <sz val="18"/>
      <name val="Calibri"/>
      <family val="2"/>
      <scheme val="minor"/>
    </font>
    <font>
      <sz val="8"/>
      <name val="Calibri"/>
      <family val="2"/>
      <scheme val="minor"/>
    </font>
    <font>
      <sz val="12"/>
      <name val="Calibri"/>
      <family val="2"/>
      <scheme val="minor"/>
    </font>
    <font>
      <b/>
      <sz val="10"/>
      <name val="Calibri"/>
      <family val="2"/>
      <scheme val="minor"/>
    </font>
    <font>
      <i/>
      <sz val="11"/>
      <name val="Calibri"/>
      <family val="2"/>
      <scheme val="minor"/>
    </font>
    <font>
      <u/>
      <sz val="12"/>
      <name val="Calibri"/>
      <family val="2"/>
      <scheme val="minor"/>
    </font>
    <font>
      <b/>
      <u/>
      <sz val="12"/>
      <name val="Calibri"/>
      <family val="2"/>
      <scheme val="minor"/>
    </font>
    <font>
      <i/>
      <sz val="10"/>
      <name val="Calibri"/>
      <family val="2"/>
      <scheme val="minor"/>
    </font>
    <font>
      <sz val="11"/>
      <name val="Calibri"/>
      <family val="2"/>
      <scheme val="minor"/>
    </font>
    <font>
      <b/>
      <i/>
      <u/>
      <sz val="11"/>
      <name val="Calibri"/>
      <family val="2"/>
      <scheme val="minor"/>
    </font>
    <font>
      <b/>
      <sz val="16"/>
      <color theme="0"/>
      <name val="Calibri"/>
      <family val="2"/>
      <scheme val="minor"/>
    </font>
    <font>
      <sz val="18"/>
      <color theme="1"/>
      <name val="Calibri"/>
      <family val="2"/>
      <scheme val="minor"/>
    </font>
    <font>
      <b/>
      <sz val="18"/>
      <color theme="0"/>
      <name val="Calibri"/>
      <family val="2"/>
      <scheme val="minor"/>
    </font>
    <font>
      <b/>
      <sz val="14"/>
      <color theme="1" tint="0.34998626667073579"/>
      <name val="Calibri"/>
      <family val="2"/>
      <scheme val="minor"/>
    </font>
    <font>
      <sz val="12"/>
      <color theme="0"/>
      <name val="Calibri"/>
      <family val="2"/>
      <scheme val="minor"/>
    </font>
    <font>
      <b/>
      <i/>
      <sz val="11"/>
      <name val="Calibri"/>
      <family val="2"/>
      <scheme val="minor"/>
    </font>
    <font>
      <sz val="11"/>
      <color rgb="FF000000"/>
      <name val="Calibri"/>
      <scheme val="minor"/>
    </font>
    <font>
      <b/>
      <sz val="11"/>
      <color rgb="FF000000"/>
      <name val="Calibri"/>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187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rgb="FFBFCD00"/>
        <bgColor indexed="64"/>
      </patternFill>
    </fill>
    <fill>
      <patternFill patternType="solid">
        <fgColor rgb="FFE60069"/>
        <bgColor indexed="64"/>
      </patternFill>
    </fill>
    <fill>
      <patternFill patternType="solid">
        <fgColor rgb="FFB5C500"/>
        <bgColor indexed="64"/>
      </patternFill>
    </fill>
    <fill>
      <patternFill patternType="solid">
        <fgColor rgb="FF00800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29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321">
    <xf numFmtId="0" fontId="0" fillId="0" borderId="0" xfId="0"/>
    <xf numFmtId="0" fontId="0" fillId="2" borderId="0" xfId="0" applyFill="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2" borderId="20" xfId="0" applyFill="1" applyBorder="1"/>
    <xf numFmtId="0" fontId="0" fillId="2" borderId="22" xfId="0" applyFill="1" applyBorder="1"/>
    <xf numFmtId="0" fontId="0" fillId="2" borderId="21" xfId="0" applyFill="1" applyBorder="1"/>
    <xf numFmtId="0" fontId="0" fillId="0" borderId="0" xfId="0" applyAlignment="1">
      <alignment vertical="center"/>
    </xf>
    <xf numFmtId="0" fontId="0" fillId="0" borderId="7" xfId="0" applyBorder="1"/>
    <xf numFmtId="0" fontId="0" fillId="0" borderId="8" xfId="0" applyBorder="1"/>
    <xf numFmtId="0" fontId="0" fillId="0" borderId="9" xfId="0" applyBorder="1"/>
    <xf numFmtId="0" fontId="0" fillId="0" borderId="14" xfId="0" applyBorder="1"/>
    <xf numFmtId="0" fontId="0" fillId="0" borderId="13" xfId="0" applyBorder="1"/>
    <xf numFmtId="0" fontId="0" fillId="0" borderId="10" xfId="0" applyBorder="1"/>
    <xf numFmtId="0" fontId="0" fillId="0" borderId="12" xfId="0" applyBorder="1"/>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6" fillId="0" borderId="24" xfId="0" applyFont="1" applyBorder="1" applyAlignment="1">
      <alignment horizontal="right"/>
    </xf>
    <xf numFmtId="0" fontId="12" fillId="0" borderId="24" xfId="0" applyFont="1" applyBorder="1" applyAlignment="1">
      <alignment horizontal="left" vertical="center"/>
    </xf>
    <xf numFmtId="0" fontId="0" fillId="0" borderId="30" xfId="0" applyBorder="1"/>
    <xf numFmtId="0" fontId="12" fillId="0" borderId="31" xfId="0" applyFont="1" applyBorder="1" applyAlignment="1">
      <alignment horizontal="left" vertical="center"/>
    </xf>
    <xf numFmtId="0" fontId="11" fillId="0" borderId="11" xfId="0" applyFont="1" applyBorder="1" applyAlignment="1">
      <alignment horizontal="center" wrapText="1"/>
    </xf>
    <xf numFmtId="0" fontId="6" fillId="0" borderId="0" xfId="0" applyFont="1" applyAlignment="1">
      <alignment horizontal="right"/>
    </xf>
    <xf numFmtId="0" fontId="12" fillId="0" borderId="0" xfId="0" applyFont="1" applyAlignment="1">
      <alignment horizontal="left" vertical="center"/>
    </xf>
    <xf numFmtId="0" fontId="12" fillId="0" borderId="14" xfId="0" applyFont="1" applyBorder="1" applyAlignment="1">
      <alignment horizontal="left" vertical="center"/>
    </xf>
    <xf numFmtId="0" fontId="0" fillId="0" borderId="0" xfId="0" applyAlignment="1">
      <alignment wrapText="1"/>
    </xf>
    <xf numFmtId="0" fontId="10" fillId="0" borderId="0" xfId="0" applyFont="1"/>
    <xf numFmtId="0" fontId="10" fillId="0" borderId="0" xfId="0" applyFont="1" applyAlignment="1">
      <alignment horizontal="left"/>
    </xf>
    <xf numFmtId="0" fontId="4" fillId="2" borderId="4" xfId="0" applyFont="1" applyFill="1" applyBorder="1" applyAlignment="1">
      <alignment horizontal="left" vertical="center" wrapText="1"/>
    </xf>
    <xf numFmtId="0" fontId="0" fillId="0" borderId="0" xfId="0" applyAlignment="1">
      <alignment horizontal="left"/>
    </xf>
    <xf numFmtId="0" fontId="0" fillId="0" borderId="16" xfId="0" applyBorder="1" applyAlignment="1">
      <alignment horizontal="left"/>
    </xf>
    <xf numFmtId="0" fontId="10" fillId="0" borderId="19" xfId="0" applyFont="1" applyBorder="1"/>
    <xf numFmtId="0" fontId="0" fillId="3" borderId="0" xfId="0" applyFill="1"/>
    <xf numFmtId="0" fontId="22" fillId="0" borderId="0" xfId="0" applyFont="1"/>
    <xf numFmtId="0" fontId="22" fillId="2" borderId="15" xfId="0" applyFont="1" applyFill="1" applyBorder="1"/>
    <xf numFmtId="0" fontId="22" fillId="2" borderId="16" xfId="0" applyFont="1" applyFill="1" applyBorder="1"/>
    <xf numFmtId="0" fontId="22" fillId="2" borderId="17" xfId="0" applyFont="1" applyFill="1" applyBorder="1"/>
    <xf numFmtId="0" fontId="22" fillId="2" borderId="18" xfId="0" applyFont="1" applyFill="1" applyBorder="1"/>
    <xf numFmtId="0" fontId="22" fillId="2" borderId="0" xfId="0" applyFont="1" applyFill="1"/>
    <xf numFmtId="0" fontId="22" fillId="2" borderId="19" xfId="0" applyFont="1" applyFill="1" applyBorder="1"/>
    <xf numFmtId="0" fontId="22" fillId="2" borderId="26" xfId="0" applyFont="1" applyFill="1" applyBorder="1"/>
    <xf numFmtId="0" fontId="22" fillId="2" borderId="11" xfId="0" applyFont="1" applyFill="1" applyBorder="1"/>
    <xf numFmtId="0" fontId="22" fillId="2" borderId="27" xfId="0" applyFont="1" applyFill="1" applyBorder="1"/>
    <xf numFmtId="0" fontId="22" fillId="2" borderId="28" xfId="0" applyFont="1" applyFill="1" applyBorder="1"/>
    <xf numFmtId="0" fontId="22" fillId="2" borderId="8" xfId="0" applyFont="1" applyFill="1" applyBorder="1"/>
    <xf numFmtId="0" fontId="22" fillId="2" borderId="29" xfId="0" applyFont="1" applyFill="1" applyBorder="1"/>
    <xf numFmtId="0" fontId="22" fillId="2" borderId="0" xfId="0" applyFont="1" applyFill="1" applyAlignment="1">
      <alignment horizontal="right"/>
    </xf>
    <xf numFmtId="0" fontId="17" fillId="2" borderId="0" xfId="0" applyFont="1" applyFill="1" applyAlignment="1">
      <alignment horizontal="right"/>
    </xf>
    <xf numFmtId="0" fontId="22" fillId="2" borderId="20" xfId="0" applyFont="1" applyFill="1" applyBorder="1"/>
    <xf numFmtId="0" fontId="22" fillId="2" borderId="21" xfId="0" applyFont="1" applyFill="1" applyBorder="1"/>
    <xf numFmtId="0" fontId="22" fillId="2" borderId="22" xfId="0" applyFont="1" applyFill="1" applyBorder="1"/>
    <xf numFmtId="0" fontId="22" fillId="2" borderId="23" xfId="0" applyFont="1" applyFill="1" applyBorder="1"/>
    <xf numFmtId="0" fontId="22" fillId="2" borderId="24" xfId="0" applyFont="1" applyFill="1" applyBorder="1"/>
    <xf numFmtId="0" fontId="22" fillId="2" borderId="25" xfId="0" applyFont="1" applyFill="1" applyBorder="1"/>
    <xf numFmtId="0" fontId="28" fillId="2" borderId="0" xfId="0" applyFont="1" applyFill="1" applyAlignment="1">
      <alignment horizontal="right"/>
    </xf>
    <xf numFmtId="0" fontId="17" fillId="2" borderId="11" xfId="0" applyFont="1" applyFill="1" applyBorder="1" applyAlignment="1">
      <alignment horizontal="right"/>
    </xf>
    <xf numFmtId="0" fontId="22" fillId="2" borderId="11" xfId="0" applyFont="1" applyFill="1" applyBorder="1" applyAlignment="1" applyProtection="1">
      <alignment horizontal="center"/>
      <protection locked="0"/>
    </xf>
    <xf numFmtId="0" fontId="22" fillId="0" borderId="18" xfId="0" applyFont="1" applyBorder="1"/>
    <xf numFmtId="0" fontId="22" fillId="0" borderId="19" xfId="0" applyFont="1" applyBorder="1"/>
    <xf numFmtId="0" fontId="22" fillId="0" borderId="0" xfId="0" applyFont="1" applyAlignment="1">
      <alignment horizontal="center"/>
    </xf>
    <xf numFmtId="0" fontId="22" fillId="0" borderId="0" xfId="0" applyFont="1" applyAlignment="1">
      <alignment horizontal="right"/>
    </xf>
    <xf numFmtId="0" fontId="22" fillId="0" borderId="26" xfId="0" applyFont="1" applyBorder="1"/>
    <xf numFmtId="0" fontId="22" fillId="0" borderId="11" xfId="0" applyFont="1" applyBorder="1"/>
    <xf numFmtId="0" fontId="22" fillId="0" borderId="27" xfId="0" applyFont="1" applyBorder="1"/>
    <xf numFmtId="0" fontId="15" fillId="0" borderId="0" xfId="0" applyFont="1" applyAlignment="1">
      <alignment horizontal="center"/>
    </xf>
    <xf numFmtId="0" fontId="17" fillId="2" borderId="0" xfId="0" applyFont="1" applyFill="1"/>
    <xf numFmtId="0" fontId="22" fillId="2" borderId="0" xfId="0" applyFont="1" applyFill="1" applyAlignment="1">
      <alignment vertical="center" wrapText="1"/>
    </xf>
    <xf numFmtId="0" fontId="22" fillId="0" borderId="20" xfId="0" applyFont="1" applyBorder="1"/>
    <xf numFmtId="0" fontId="22" fillId="0" borderId="21" xfId="0" applyFont="1" applyBorder="1"/>
    <xf numFmtId="0" fontId="22" fillId="0" borderId="22" xfId="0" applyFont="1" applyBorder="1"/>
    <xf numFmtId="0" fontId="22" fillId="0" borderId="15" xfId="0" applyFont="1" applyBorder="1"/>
    <xf numFmtId="0" fontId="22" fillId="0" borderId="16" xfId="0" applyFont="1" applyBorder="1"/>
    <xf numFmtId="0" fontId="22" fillId="0" borderId="17" xfId="0" applyFont="1" applyBorder="1"/>
    <xf numFmtId="0" fontId="22" fillId="0" borderId="13" xfId="0" applyFont="1" applyBorder="1"/>
    <xf numFmtId="164" fontId="22" fillId="2" borderId="0" xfId="0" applyNumberFormat="1" applyFont="1" applyFill="1"/>
    <xf numFmtId="167" fontId="22" fillId="0" borderId="13" xfId="0" applyNumberFormat="1" applyFont="1" applyBorder="1"/>
    <xf numFmtId="167" fontId="22" fillId="2" borderId="0" xfId="0" applyNumberFormat="1" applyFont="1" applyFill="1"/>
    <xf numFmtId="0" fontId="23" fillId="5"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166" fontId="6" fillId="0" borderId="0" xfId="0" applyNumberFormat="1" applyFont="1" applyAlignment="1">
      <alignment horizontal="center"/>
    </xf>
    <xf numFmtId="0" fontId="31" fillId="0" borderId="18" xfId="0" applyFont="1" applyBorder="1"/>
    <xf numFmtId="0" fontId="32" fillId="12" borderId="0" xfId="0" applyFont="1" applyFill="1" applyAlignment="1">
      <alignment horizontal="center"/>
    </xf>
    <xf numFmtId="0" fontId="31" fillId="12" borderId="0" xfId="0" applyFont="1" applyFill="1"/>
    <xf numFmtId="0" fontId="31" fillId="0" borderId="0" xfId="0" applyFont="1"/>
    <xf numFmtId="0" fontId="31" fillId="0" borderId="19" xfId="0" applyFont="1" applyBorder="1"/>
    <xf numFmtId="0" fontId="31" fillId="2" borderId="0" xfId="0" applyFont="1" applyFill="1" applyAlignment="1">
      <alignment horizontal="center"/>
    </xf>
    <xf numFmtId="0" fontId="31" fillId="2" borderId="0" xfId="0" applyFont="1" applyFill="1"/>
    <xf numFmtId="0" fontId="32" fillId="13" borderId="0" xfId="0" applyFont="1" applyFill="1" applyAlignment="1">
      <alignment horizontal="center"/>
    </xf>
    <xf numFmtId="0" fontId="31" fillId="13" borderId="0" xfId="0" applyFont="1" applyFill="1"/>
    <xf numFmtId="0" fontId="32" fillId="2" borderId="0" xfId="0" applyFont="1" applyFill="1" applyAlignment="1">
      <alignment horizontal="center"/>
    </xf>
    <xf numFmtId="0" fontId="32" fillId="14" borderId="0" xfId="0" applyFont="1" applyFill="1" applyAlignment="1">
      <alignment horizontal="center"/>
    </xf>
    <xf numFmtId="0" fontId="31" fillId="14" borderId="0" xfId="0" applyFont="1" applyFill="1"/>
    <xf numFmtId="0" fontId="32" fillId="15" borderId="0" xfId="0" applyFont="1" applyFill="1" applyAlignment="1">
      <alignment horizontal="center"/>
    </xf>
    <xf numFmtId="0" fontId="31" fillId="15" borderId="0" xfId="0" applyFont="1" applyFill="1"/>
    <xf numFmtId="0" fontId="32" fillId="16" borderId="0" xfId="0" applyFont="1" applyFill="1" applyAlignment="1">
      <alignment horizontal="center"/>
    </xf>
    <xf numFmtId="0" fontId="31" fillId="16" borderId="0" xfId="0" applyFont="1" applyFill="1"/>
    <xf numFmtId="0" fontId="32" fillId="8" borderId="0" xfId="0" applyFont="1" applyFill="1" applyAlignment="1">
      <alignment horizontal="center"/>
    </xf>
    <xf numFmtId="0" fontId="31" fillId="8" borderId="0" xfId="0" applyFont="1" applyFill="1"/>
    <xf numFmtId="0" fontId="32" fillId="17" borderId="0" xfId="0" applyFont="1" applyFill="1" applyAlignment="1">
      <alignment horizontal="center"/>
    </xf>
    <xf numFmtId="0" fontId="31" fillId="17" borderId="0" xfId="0" applyFont="1" applyFill="1"/>
    <xf numFmtId="0" fontId="6" fillId="0" borderId="0" xfId="0" applyFont="1" applyAlignment="1">
      <alignment horizontal="center" vertical="center"/>
    </xf>
    <xf numFmtId="0" fontId="6" fillId="0" borderId="0" xfId="0" applyFont="1" applyAlignment="1">
      <alignment horizontal="center"/>
    </xf>
    <xf numFmtId="166" fontId="33" fillId="2" borderId="0" xfId="0" applyNumberFormat="1" applyFont="1" applyFill="1" applyAlignment="1">
      <alignment horizontal="center" vertical="center" wrapText="1"/>
    </xf>
    <xf numFmtId="0" fontId="11" fillId="0" borderId="0" xfId="0" applyFont="1" applyAlignment="1">
      <alignment horizontal="center" wrapText="1"/>
    </xf>
    <xf numFmtId="0" fontId="27" fillId="5" borderId="1" xfId="0" applyFont="1" applyFill="1" applyBorder="1" applyAlignment="1" applyProtection="1">
      <alignment horizontal="center" vertical="center" wrapText="1"/>
      <protection locked="0"/>
    </xf>
    <xf numFmtId="0" fontId="14" fillId="2" borderId="0" xfId="0" applyFont="1" applyFill="1"/>
    <xf numFmtId="0" fontId="15" fillId="0" borderId="11" xfId="0" applyFont="1" applyBorder="1" applyAlignment="1">
      <alignment horizontal="center"/>
    </xf>
    <xf numFmtId="0" fontId="34" fillId="2" borderId="0" xfId="0" applyFont="1" applyFill="1"/>
    <xf numFmtId="165" fontId="34" fillId="2" borderId="0" xfId="0" applyNumberFormat="1" applyFont="1" applyFill="1"/>
    <xf numFmtId="0" fontId="22" fillId="2" borderId="18" xfId="0" applyFont="1" applyFill="1" applyBorder="1" applyAlignment="1">
      <alignment wrapText="1"/>
    </xf>
    <xf numFmtId="0" fontId="22" fillId="2" borderId="19" xfId="0" applyFont="1" applyFill="1" applyBorder="1" applyAlignment="1">
      <alignment wrapText="1"/>
    </xf>
    <xf numFmtId="0" fontId="34" fillId="2" borderId="0" xfId="0" applyFont="1" applyFill="1" applyAlignment="1">
      <alignment wrapText="1"/>
    </xf>
    <xf numFmtId="0" fontId="0" fillId="2" borderId="0" xfId="0" applyFill="1" applyAlignment="1">
      <alignment wrapText="1"/>
    </xf>
    <xf numFmtId="0" fontId="34" fillId="0" borderId="0" xfId="0" applyFont="1"/>
    <xf numFmtId="0" fontId="11" fillId="0" borderId="0" xfId="0" applyFont="1"/>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2" fillId="4" borderId="1" xfId="207" applyFill="1" applyBorder="1" applyAlignment="1">
      <alignment horizontal="left" vertical="center" wrapText="1"/>
    </xf>
    <xf numFmtId="0" fontId="4" fillId="0" borderId="0" xfId="0" applyFont="1" applyAlignment="1">
      <alignment horizontal="left"/>
    </xf>
    <xf numFmtId="0" fontId="22" fillId="2" borderId="18" xfId="0" applyFont="1" applyFill="1" applyBorder="1" applyAlignment="1">
      <alignment vertical="center"/>
    </xf>
    <xf numFmtId="0" fontId="22" fillId="2" borderId="0" xfId="0" applyFont="1" applyFill="1" applyAlignment="1">
      <alignment vertical="center"/>
    </xf>
    <xf numFmtId="0" fontId="22" fillId="2" borderId="19" xfId="0" applyFont="1" applyFill="1" applyBorder="1" applyAlignment="1">
      <alignment vertical="center"/>
    </xf>
    <xf numFmtId="0" fontId="34" fillId="2" borderId="0" xfId="0" applyFont="1" applyFill="1" applyAlignment="1">
      <alignment vertical="center"/>
    </xf>
    <xf numFmtId="0" fontId="0" fillId="2" borderId="0" xfId="0" applyFill="1" applyAlignment="1">
      <alignment vertical="center"/>
    </xf>
    <xf numFmtId="0" fontId="1" fillId="0" borderId="0" xfId="0" applyFont="1"/>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24" xfId="0" applyFont="1" applyFill="1" applyBorder="1" applyAlignment="1">
      <alignment horizontal="center" vertical="center"/>
    </xf>
    <xf numFmtId="0" fontId="0" fillId="2" borderId="0" xfId="0" applyFill="1" applyAlignment="1">
      <alignment horizontal="center"/>
    </xf>
    <xf numFmtId="0" fontId="36" fillId="0" borderId="0" xfId="0" applyFont="1" applyAlignment="1">
      <alignment horizontal="left" vertical="center" wrapText="1"/>
    </xf>
    <xf numFmtId="0" fontId="1" fillId="0" borderId="0" xfId="0" applyFont="1" applyAlignment="1">
      <alignment horizontal="left" vertical="center" wrapText="1"/>
    </xf>
    <xf numFmtId="0" fontId="17" fillId="2" borderId="0" xfId="0" applyFont="1" applyFill="1" applyAlignment="1">
      <alignment horizontal="right"/>
    </xf>
    <xf numFmtId="0" fontId="15" fillId="2" borderId="0" xfId="0" applyFont="1" applyFill="1" applyAlignment="1">
      <alignment horizontal="left"/>
    </xf>
    <xf numFmtId="0" fontId="24" fillId="2" borderId="0" xfId="0" applyFont="1" applyFill="1" applyAlignment="1">
      <alignment horizontal="right"/>
    </xf>
    <xf numFmtId="0" fontId="22" fillId="6" borderId="1" xfId="0" applyFont="1" applyFill="1" applyBorder="1" applyAlignment="1" applyProtection="1">
      <alignment horizontal="center"/>
      <protection locked="0"/>
    </xf>
    <xf numFmtId="0" fontId="25" fillId="6" borderId="5" xfId="207" applyFont="1" applyFill="1" applyBorder="1" applyAlignment="1" applyProtection="1">
      <alignment horizontal="center"/>
      <protection locked="0"/>
    </xf>
    <xf numFmtId="0" fontId="25" fillId="6" borderId="4" xfId="0" applyFont="1" applyFill="1" applyBorder="1" applyAlignment="1" applyProtection="1">
      <alignment horizontal="center"/>
      <protection locked="0"/>
    </xf>
    <xf numFmtId="0" fontId="25" fillId="6" borderId="6" xfId="0" applyFont="1" applyFill="1" applyBorder="1" applyAlignment="1" applyProtection="1">
      <alignment horizontal="center"/>
      <protection locked="0"/>
    </xf>
    <xf numFmtId="0" fontId="22" fillId="6" borderId="5" xfId="0" applyFont="1" applyFill="1" applyBorder="1" applyAlignment="1" applyProtection="1">
      <alignment horizontal="center" vertical="center"/>
      <protection locked="0"/>
    </xf>
    <xf numFmtId="0" fontId="22" fillId="6" borderId="4" xfId="0" applyFont="1" applyFill="1" applyBorder="1" applyAlignment="1" applyProtection="1">
      <alignment horizontal="center" vertical="center"/>
      <protection locked="0"/>
    </xf>
    <xf numFmtId="0" fontId="22" fillId="6" borderId="6" xfId="0" applyFont="1" applyFill="1" applyBorder="1" applyAlignment="1" applyProtection="1">
      <alignment horizontal="center" vertical="center"/>
      <protection locked="0"/>
    </xf>
    <xf numFmtId="0" fontId="22" fillId="6" borderId="5"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22" fillId="6" borderId="6" xfId="0" applyFont="1" applyFill="1" applyBorder="1" applyAlignment="1" applyProtection="1">
      <alignment horizontal="center"/>
      <protection locked="0"/>
    </xf>
    <xf numFmtId="0" fontId="15"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19" fillId="0" borderId="0" xfId="0" applyFont="1" applyAlignment="1">
      <alignment horizontal="left" wrapText="1"/>
    </xf>
    <xf numFmtId="0" fontId="15" fillId="2" borderId="0" xfId="0" applyFont="1" applyFill="1" applyAlignment="1">
      <alignment horizontal="right"/>
    </xf>
    <xf numFmtId="0" fontId="22" fillId="7" borderId="7" xfId="0" applyFont="1" applyFill="1" applyBorder="1" applyAlignment="1" applyProtection="1">
      <alignment horizontal="center" vertical="center" wrapText="1"/>
      <protection locked="0"/>
    </xf>
    <xf numFmtId="0" fontId="22" fillId="7" borderId="8" xfId="0" applyFont="1" applyFill="1" applyBorder="1" applyAlignment="1" applyProtection="1">
      <alignment horizontal="center" vertical="center"/>
      <protection locked="0"/>
    </xf>
    <xf numFmtId="0" fontId="22" fillId="7" borderId="9" xfId="0" applyFont="1" applyFill="1" applyBorder="1" applyAlignment="1" applyProtection="1">
      <alignment horizontal="center" vertical="center"/>
      <protection locked="0"/>
    </xf>
    <xf numFmtId="0" fontId="22" fillId="7" borderId="10" xfId="0" applyFont="1" applyFill="1" applyBorder="1" applyAlignment="1" applyProtection="1">
      <alignment horizontal="center" vertical="center"/>
      <protection locked="0"/>
    </xf>
    <xf numFmtId="0" fontId="22" fillId="7" borderId="11" xfId="0" applyFont="1" applyFill="1" applyBorder="1" applyAlignment="1" applyProtection="1">
      <alignment horizontal="center" vertical="center"/>
      <protection locked="0"/>
    </xf>
    <xf numFmtId="0" fontId="22" fillId="7" borderId="12" xfId="0" applyFont="1" applyFill="1" applyBorder="1" applyAlignment="1" applyProtection="1">
      <alignment horizontal="center" vertical="center"/>
      <protection locked="0"/>
    </xf>
    <xf numFmtId="0" fontId="22" fillId="7" borderId="5" xfId="0" applyFont="1" applyFill="1" applyBorder="1" applyAlignment="1" applyProtection="1">
      <alignment horizontal="center" vertical="center"/>
      <protection locked="0"/>
    </xf>
    <xf numFmtId="0" fontId="22" fillId="7" borderId="4" xfId="0" applyFont="1" applyFill="1" applyBorder="1" applyAlignment="1" applyProtection="1">
      <alignment horizontal="center" vertical="center"/>
      <protection locked="0"/>
    </xf>
    <xf numFmtId="0" fontId="22" fillId="7" borderId="6" xfId="0" applyFont="1" applyFill="1" applyBorder="1" applyAlignment="1" applyProtection="1">
      <alignment horizontal="center" vertical="center"/>
      <protection locked="0"/>
    </xf>
    <xf numFmtId="0" fontId="18" fillId="9" borderId="24" xfId="0" applyFont="1" applyFill="1" applyBorder="1" applyAlignment="1">
      <alignment horizontal="center"/>
    </xf>
    <xf numFmtId="0" fontId="22" fillId="6" borderId="1" xfId="207" applyFont="1" applyFill="1" applyBorder="1" applyAlignment="1" applyProtection="1">
      <alignment horizontal="center"/>
      <protection locked="0"/>
    </xf>
    <xf numFmtId="0" fontId="22" fillId="6" borderId="7" xfId="0" applyFont="1" applyFill="1" applyBorder="1" applyAlignment="1" applyProtection="1">
      <alignment horizontal="center" vertical="center" wrapText="1"/>
      <protection locked="0"/>
    </xf>
    <xf numFmtId="0" fontId="22" fillId="6" borderId="8" xfId="0" applyFont="1" applyFill="1" applyBorder="1" applyAlignment="1" applyProtection="1">
      <alignment horizontal="center" vertical="center"/>
      <protection locked="0"/>
    </xf>
    <xf numFmtId="0" fontId="22" fillId="6" borderId="9" xfId="0" applyFont="1" applyFill="1" applyBorder="1" applyAlignment="1" applyProtection="1">
      <alignment horizontal="center" vertical="center"/>
      <protection locked="0"/>
    </xf>
    <xf numFmtId="0" fontId="22" fillId="6" borderId="10" xfId="0" applyFont="1" applyFill="1" applyBorder="1" applyAlignment="1" applyProtection="1">
      <alignment horizontal="center" vertical="center"/>
      <protection locked="0"/>
    </xf>
    <xf numFmtId="0" fontId="22" fillId="6" borderId="11" xfId="0" applyFont="1" applyFill="1" applyBorder="1" applyAlignment="1" applyProtection="1">
      <alignment horizontal="center" vertical="center"/>
      <protection locked="0"/>
    </xf>
    <xf numFmtId="0" fontId="22" fillId="6" borderId="12"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15" fillId="0" borderId="0" xfId="0" applyFont="1" applyAlignment="1">
      <alignment horizontal="left"/>
    </xf>
    <xf numFmtId="0" fontId="22" fillId="7" borderId="8" xfId="0" applyFont="1" applyFill="1" applyBorder="1" applyAlignment="1" applyProtection="1">
      <alignment horizontal="center" vertical="center" wrapText="1"/>
      <protection locked="0"/>
    </xf>
    <xf numFmtId="0" fontId="22" fillId="7" borderId="9" xfId="0" applyFont="1" applyFill="1" applyBorder="1" applyAlignment="1" applyProtection="1">
      <alignment horizontal="center" vertical="center" wrapText="1"/>
      <protection locked="0"/>
    </xf>
    <xf numFmtId="0" fontId="22" fillId="7" borderId="13"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2" fillId="7" borderId="14" xfId="0" applyFont="1" applyFill="1" applyBorder="1" applyAlignment="1" applyProtection="1">
      <alignment horizontal="center" vertical="center" wrapText="1"/>
      <protection locked="0"/>
    </xf>
    <xf numFmtId="0" fontId="22" fillId="7" borderId="10" xfId="0" applyFont="1" applyFill="1" applyBorder="1" applyAlignment="1" applyProtection="1">
      <alignment horizontal="center" vertical="center" wrapText="1"/>
      <protection locked="0"/>
    </xf>
    <xf numFmtId="0" fontId="22" fillId="7" borderId="11" xfId="0" applyFont="1" applyFill="1" applyBorder="1" applyAlignment="1" applyProtection="1">
      <alignment horizontal="center" vertical="center" wrapText="1"/>
      <protection locked="0"/>
    </xf>
    <xf numFmtId="0" fontId="22" fillId="7" borderId="12" xfId="0" applyFont="1" applyFill="1" applyBorder="1" applyAlignment="1" applyProtection="1">
      <alignment horizontal="center" vertical="center" wrapText="1"/>
      <protection locked="0"/>
    </xf>
    <xf numFmtId="0" fontId="25" fillId="6" borderId="1" xfId="207" applyFont="1" applyFill="1" applyBorder="1" applyAlignment="1" applyProtection="1">
      <alignment horizontal="center"/>
      <protection locked="0"/>
    </xf>
    <xf numFmtId="0" fontId="15" fillId="2" borderId="0" xfId="0" applyFont="1" applyFill="1" applyAlignment="1">
      <alignment horizontal="left" vertical="center"/>
    </xf>
    <xf numFmtId="0" fontId="18" fillId="8" borderId="24" xfId="0" applyFont="1" applyFill="1" applyBorder="1" applyAlignment="1">
      <alignment horizontal="center"/>
    </xf>
    <xf numFmtId="0" fontId="17" fillId="2" borderId="14" xfId="0" applyFont="1" applyFill="1" applyBorder="1" applyAlignment="1">
      <alignment horizontal="right" vertical="center" wrapText="1"/>
    </xf>
    <xf numFmtId="0" fontId="17" fillId="2" borderId="14" xfId="0" applyFont="1" applyFill="1" applyBorder="1" applyAlignment="1">
      <alignment horizontal="right" vertical="center"/>
    </xf>
    <xf numFmtId="0" fontId="22" fillId="6" borderId="8" xfId="0" applyFont="1" applyFill="1" applyBorder="1" applyAlignment="1" applyProtection="1">
      <alignment horizontal="center" vertical="center" wrapText="1"/>
      <protection locked="0"/>
    </xf>
    <xf numFmtId="0" fontId="22" fillId="6" borderId="9"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11" xfId="0" applyFont="1" applyFill="1" applyBorder="1" applyAlignment="1" applyProtection="1">
      <alignment horizontal="center" vertical="center" wrapText="1"/>
      <protection locked="0"/>
    </xf>
    <xf numFmtId="0" fontId="22" fillId="6" borderId="12" xfId="0" applyFont="1" applyFill="1" applyBorder="1" applyAlignment="1" applyProtection="1">
      <alignment horizontal="center" vertical="center" wrapText="1"/>
      <protection locked="0"/>
    </xf>
    <xf numFmtId="6" fontId="22" fillId="6" borderId="5" xfId="0" applyNumberFormat="1"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center" wrapText="1"/>
      <protection locked="0"/>
    </xf>
    <xf numFmtId="0" fontId="22" fillId="5" borderId="8"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22" fillId="5" borderId="14" xfId="0" applyFont="1" applyFill="1" applyBorder="1" applyAlignment="1" applyProtection="1">
      <alignment horizontal="center" vertical="center"/>
      <protection locked="0"/>
    </xf>
    <xf numFmtId="0" fontId="22" fillId="5" borderId="10"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12" xfId="0"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center"/>
      <protection locked="0"/>
    </xf>
    <xf numFmtId="0" fontId="15" fillId="2" borderId="0" xfId="0" applyFont="1" applyFill="1" applyAlignment="1">
      <alignment horizontal="left" wrapText="1"/>
    </xf>
    <xf numFmtId="0" fontId="22" fillId="5" borderId="1" xfId="0" applyFont="1" applyFill="1" applyBorder="1" applyAlignment="1" applyProtection="1">
      <alignment horizontal="center"/>
      <protection locked="0"/>
    </xf>
    <xf numFmtId="0" fontId="22" fillId="5" borderId="5" xfId="0" applyFont="1" applyFill="1" applyBorder="1" applyAlignment="1" applyProtection="1">
      <alignment horizontal="center"/>
      <protection locked="0"/>
    </xf>
    <xf numFmtId="0" fontId="22" fillId="5" borderId="4" xfId="0" applyFont="1" applyFill="1" applyBorder="1" applyAlignment="1" applyProtection="1">
      <alignment horizontal="center"/>
      <protection locked="0"/>
    </xf>
    <xf numFmtId="0" fontId="22" fillId="5" borderId="6" xfId="0" applyFont="1" applyFill="1" applyBorder="1" applyAlignment="1" applyProtection="1">
      <alignment horizontal="center"/>
      <protection locked="0"/>
    </xf>
    <xf numFmtId="0" fontId="8" fillId="0" borderId="0" xfId="0" applyFont="1" applyAlignment="1">
      <alignment horizontal="center" vertical="center" wrapText="1"/>
    </xf>
    <xf numFmtId="0" fontId="17" fillId="2" borderId="14" xfId="0" applyFont="1" applyFill="1" applyBorder="1" applyAlignment="1">
      <alignment horizontal="right"/>
    </xf>
    <xf numFmtId="0" fontId="30" fillId="10" borderId="23" xfId="0" applyFont="1" applyFill="1" applyBorder="1" applyAlignment="1">
      <alignment horizontal="center"/>
    </xf>
    <xf numFmtId="0" fontId="30" fillId="10" borderId="24" xfId="0" applyFont="1" applyFill="1" applyBorder="1" applyAlignment="1">
      <alignment horizontal="center"/>
    </xf>
    <xf numFmtId="0" fontId="30" fillId="10" borderId="25" xfId="0" applyFont="1" applyFill="1" applyBorder="1" applyAlignment="1">
      <alignment horizontal="center"/>
    </xf>
    <xf numFmtId="0" fontId="18" fillId="10" borderId="32" xfId="0" applyFont="1" applyFill="1" applyBorder="1" applyAlignment="1">
      <alignment horizontal="center"/>
    </xf>
    <xf numFmtId="0" fontId="18" fillId="10" borderId="33" xfId="0" applyFont="1" applyFill="1" applyBorder="1" applyAlignment="1">
      <alignment horizontal="center"/>
    </xf>
    <xf numFmtId="0" fontId="18" fillId="10" borderId="34" xfId="0" applyFont="1" applyFill="1" applyBorder="1" applyAlignment="1">
      <alignment horizontal="center"/>
    </xf>
    <xf numFmtId="0" fontId="17" fillId="5" borderId="5" xfId="0" applyFont="1" applyFill="1" applyBorder="1" applyAlignment="1" applyProtection="1">
      <alignment horizontal="center"/>
      <protection locked="0"/>
    </xf>
    <xf numFmtId="0" fontId="17" fillId="5" borderId="4" xfId="0" applyFont="1" applyFill="1" applyBorder="1" applyAlignment="1" applyProtection="1">
      <alignment horizontal="center"/>
      <protection locked="0"/>
    </xf>
    <xf numFmtId="0" fontId="17" fillId="5" borderId="6" xfId="0" applyFont="1" applyFill="1" applyBorder="1" applyAlignment="1" applyProtection="1">
      <alignment horizontal="center"/>
      <protection locked="0"/>
    </xf>
    <xf numFmtId="0" fontId="17" fillId="0" borderId="0" xfId="0" applyFont="1" applyAlignment="1">
      <alignment horizontal="right" vertical="center" wrapText="1"/>
    </xf>
    <xf numFmtId="0" fontId="17" fillId="0" borderId="14" xfId="0" applyFont="1" applyBorder="1" applyAlignment="1">
      <alignment horizontal="right" vertical="center" wrapText="1"/>
    </xf>
    <xf numFmtId="0" fontId="17" fillId="5" borderId="5"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0" borderId="0" xfId="0" applyFont="1" applyAlignment="1">
      <alignment horizontal="right"/>
    </xf>
    <xf numFmtId="0" fontId="17" fillId="0" borderId="14" xfId="0" applyFont="1" applyBorder="1" applyAlignment="1">
      <alignment horizontal="right"/>
    </xf>
    <xf numFmtId="6" fontId="22" fillId="5" borderId="5" xfId="0" applyNumberFormat="1" applyFont="1" applyFill="1" applyBorder="1" applyAlignment="1" applyProtection="1">
      <alignment horizontal="center"/>
      <protection locked="0"/>
    </xf>
    <xf numFmtId="0" fontId="2" fillId="5" borderId="5" xfId="207" applyFill="1" applyBorder="1" applyAlignment="1" applyProtection="1">
      <alignment horizontal="center"/>
      <protection locked="0"/>
    </xf>
    <xf numFmtId="0" fontId="0" fillId="0" borderId="0" xfId="0" applyAlignment="1">
      <alignment horizont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166" fontId="33" fillId="2" borderId="0" xfId="0" applyNumberFormat="1" applyFont="1" applyFill="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4" fillId="0" borderId="0" xfId="0" applyFont="1" applyAlignment="1">
      <alignment horizontal="center" vertical="center" wrapText="1"/>
    </xf>
    <xf numFmtId="0" fontId="15" fillId="0" borderId="0" xfId="0" applyFont="1" applyAlignment="1">
      <alignment horizontal="center"/>
    </xf>
    <xf numFmtId="0" fontId="22" fillId="5" borderId="1"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1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5"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6" borderId="5" xfId="0" applyFont="1" applyFill="1" applyBorder="1" applyAlignment="1">
      <alignment horizontal="center"/>
    </xf>
    <xf numFmtId="0" fontId="22" fillId="6" borderId="4" xfId="0" applyFont="1" applyFill="1" applyBorder="1" applyAlignment="1">
      <alignment horizontal="center"/>
    </xf>
    <xf numFmtId="0" fontId="22" fillId="6" borderId="6" xfId="0" applyFont="1" applyFill="1" applyBorder="1" applyAlignment="1">
      <alignment horizontal="center"/>
    </xf>
    <xf numFmtId="0" fontId="22" fillId="6" borderId="5" xfId="0" applyFont="1" applyFill="1" applyBorder="1" applyAlignment="1">
      <alignment horizontal="center" vertical="center"/>
    </xf>
    <xf numFmtId="0" fontId="22" fillId="6" borderId="4" xfId="0" applyFont="1" applyFill="1" applyBorder="1" applyAlignment="1">
      <alignment horizontal="center" vertical="center"/>
    </xf>
    <xf numFmtId="0" fontId="24" fillId="0" borderId="11" xfId="0" applyFont="1" applyBorder="1" applyAlignment="1">
      <alignment horizontal="center"/>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4"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0" xfId="0" applyFont="1" applyFill="1" applyAlignment="1">
      <alignment horizontal="center" vertical="center"/>
    </xf>
    <xf numFmtId="0" fontId="22" fillId="6" borderId="14"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0" borderId="0" xfId="0" applyFont="1" applyAlignment="1">
      <alignment horizontal="right"/>
    </xf>
    <xf numFmtId="0" fontId="22" fillId="0" borderId="14" xfId="0" applyFont="1" applyBorder="1" applyAlignment="1">
      <alignment horizontal="right"/>
    </xf>
    <xf numFmtId="0" fontId="11" fillId="0" borderId="0" xfId="0" applyFont="1" applyAlignment="1">
      <alignment horizontal="right" wrapText="1"/>
    </xf>
    <xf numFmtId="0" fontId="13" fillId="0" borderId="0" xfId="0" applyFont="1" applyAlignment="1">
      <alignment horizontal="left" wrapText="1"/>
    </xf>
    <xf numFmtId="0" fontId="22" fillId="0" borderId="0" xfId="0" applyFont="1" applyAlignment="1">
      <alignment horizontal="center"/>
    </xf>
    <xf numFmtId="0" fontId="22" fillId="0" borderId="14" xfId="0" applyFont="1" applyBorder="1" applyAlignment="1">
      <alignment horizontal="center"/>
    </xf>
    <xf numFmtId="0" fontId="22" fillId="0" borderId="0" xfId="0" applyFont="1" applyAlignment="1">
      <alignment horizontal="center" wrapText="1"/>
    </xf>
    <xf numFmtId="0" fontId="22" fillId="0" borderId="14" xfId="0" applyFont="1" applyBorder="1" applyAlignment="1">
      <alignment horizontal="center" wrapText="1"/>
    </xf>
    <xf numFmtId="0" fontId="20" fillId="0" borderId="0" xfId="0" applyFont="1" applyAlignment="1">
      <alignment horizontal="left" vertical="center"/>
    </xf>
    <xf numFmtId="0" fontId="20" fillId="0" borderId="14" xfId="0" applyFont="1" applyBorder="1" applyAlignment="1">
      <alignment horizontal="left" vertical="center"/>
    </xf>
    <xf numFmtId="0" fontId="9" fillId="0" borderId="0" xfId="0" applyFont="1" applyAlignment="1">
      <alignment horizontal="right"/>
    </xf>
    <xf numFmtId="0" fontId="11" fillId="0" borderId="0" xfId="0" applyFont="1" applyAlignment="1">
      <alignment horizontal="center" wrapText="1"/>
    </xf>
    <xf numFmtId="0" fontId="22" fillId="5" borderId="5" xfId="0" applyFont="1" applyFill="1" applyBorder="1" applyAlignment="1">
      <alignment horizontal="center"/>
    </xf>
    <xf numFmtId="0" fontId="22" fillId="5" borderId="4" xfId="0" applyFont="1" applyFill="1" applyBorder="1" applyAlignment="1">
      <alignment horizontal="center"/>
    </xf>
    <xf numFmtId="0" fontId="22" fillId="5" borderId="6" xfId="0" applyFont="1" applyFill="1" applyBorder="1" applyAlignment="1">
      <alignment horizontal="center"/>
    </xf>
    <xf numFmtId="164" fontId="22" fillId="5" borderId="5" xfId="0" applyNumberFormat="1" applyFont="1" applyFill="1" applyBorder="1" applyAlignment="1">
      <alignment horizontal="center"/>
    </xf>
    <xf numFmtId="164" fontId="22" fillId="5" borderId="4" xfId="0" applyNumberFormat="1" applyFont="1" applyFill="1" applyBorder="1" applyAlignment="1">
      <alignment horizontal="center"/>
    </xf>
    <xf numFmtId="164" fontId="22" fillId="5" borderId="6" xfId="0" applyNumberFormat="1" applyFont="1" applyFill="1" applyBorder="1" applyAlignment="1">
      <alignment horizontal="center"/>
    </xf>
    <xf numFmtId="0" fontId="22" fillId="6" borderId="1" xfId="0" applyFont="1" applyFill="1" applyBorder="1" applyAlignment="1">
      <alignment horizontal="center" vertical="center"/>
    </xf>
    <xf numFmtId="168" fontId="22" fillId="6" borderId="5" xfId="0" applyNumberFormat="1" applyFont="1" applyFill="1" applyBorder="1" applyAlignment="1">
      <alignment horizontal="center"/>
    </xf>
    <xf numFmtId="168" fontId="22" fillId="6" borderId="4" xfId="0" applyNumberFormat="1" applyFont="1" applyFill="1" applyBorder="1" applyAlignment="1">
      <alignment horizontal="center"/>
    </xf>
    <xf numFmtId="168" fontId="22" fillId="6" borderId="6" xfId="0" applyNumberFormat="1" applyFont="1" applyFill="1" applyBorder="1" applyAlignment="1">
      <alignment horizontal="center"/>
    </xf>
    <xf numFmtId="167" fontId="22" fillId="6" borderId="5" xfId="0" applyNumberFormat="1" applyFont="1" applyFill="1" applyBorder="1" applyAlignment="1">
      <alignment horizontal="center"/>
    </xf>
    <xf numFmtId="167" fontId="22" fillId="6" borderId="4" xfId="0" applyNumberFormat="1" applyFont="1" applyFill="1" applyBorder="1" applyAlignment="1">
      <alignment horizontal="center"/>
    </xf>
    <xf numFmtId="167" fontId="22" fillId="6" borderId="6" xfId="0" applyNumberFormat="1" applyFont="1" applyFill="1" applyBorder="1" applyAlignment="1">
      <alignment horizontal="center"/>
    </xf>
    <xf numFmtId="0" fontId="22" fillId="6" borderId="6" xfId="0" applyFont="1" applyFill="1" applyBorder="1" applyAlignment="1">
      <alignment horizontal="center" vertical="center"/>
    </xf>
    <xf numFmtId="0" fontId="22" fillId="6" borderId="5" xfId="0" quotePrefix="1" applyFont="1" applyFill="1" applyBorder="1" applyAlignment="1">
      <alignment horizontal="center" vertical="center"/>
    </xf>
    <xf numFmtId="0" fontId="18" fillId="11" borderId="24"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95">
    <cellStyle name="Lien hypertexte" xfId="5" builtinId="8" hidden="1"/>
    <cellStyle name="Lien hypertexte" xfId="1" builtinId="8" hidden="1"/>
    <cellStyle name="Lien hypertexte" xfId="13" builtinId="8" hidden="1"/>
    <cellStyle name="Lien hypertexte" xfId="11" builtinId="8" hidden="1"/>
    <cellStyle name="Lien hypertexte" xfId="37" builtinId="8" hidden="1"/>
    <cellStyle name="Lien hypertexte" xfId="63" builtinId="8" hidden="1"/>
    <cellStyle name="Lien hypertexte" xfId="51" builtinId="8" hidden="1"/>
    <cellStyle name="Lien hypertexte" xfId="41" builtinId="8" hidden="1"/>
    <cellStyle name="Lien hypertexte" xfId="31" builtinId="8" hidden="1"/>
    <cellStyle name="Lien hypertexte" xfId="65" builtinId="8" hidden="1"/>
    <cellStyle name="Lien hypertexte" xfId="81" builtinId="8" hidden="1"/>
    <cellStyle name="Lien hypertexte" xfId="97" builtinId="8" hidden="1"/>
    <cellStyle name="Lien hypertexte" xfId="113" builtinId="8" hidden="1"/>
    <cellStyle name="Lien hypertexte" xfId="129" builtinId="8" hidden="1"/>
    <cellStyle name="Lien hypertexte" xfId="145" builtinId="8" hidden="1"/>
    <cellStyle name="Lien hypertexte" xfId="161" builtinId="8" hidden="1"/>
    <cellStyle name="Lien hypertexte" xfId="177" builtinId="8" hidden="1"/>
    <cellStyle name="Lien hypertexte" xfId="193" builtinId="8" hidden="1"/>
    <cellStyle name="Lien hypertexte" xfId="203" builtinId="8" hidden="1"/>
    <cellStyle name="Lien hypertexte" xfId="111" builtinId="8" hidden="1"/>
    <cellStyle name="Lien hypertexte" xfId="119" builtinId="8" hidden="1"/>
    <cellStyle name="Lien hypertexte" xfId="131" builtinId="8" hidden="1"/>
    <cellStyle name="Lien hypertexte" xfId="143" builtinId="8" hidden="1"/>
    <cellStyle name="Lien hypertexte" xfId="151" builtinId="8" hidden="1"/>
    <cellStyle name="Lien hypertexte" xfId="163" builtinId="8" hidden="1"/>
    <cellStyle name="Lien hypertexte" xfId="175" builtinId="8" hidden="1"/>
    <cellStyle name="Lien hypertexte" xfId="183" builtinId="8" hidden="1"/>
    <cellStyle name="Lien hypertexte" xfId="187" builtinId="8" hidden="1"/>
    <cellStyle name="Lien hypertexte" xfId="155" builtinId="8" hidden="1"/>
    <cellStyle name="Lien hypertexte" xfId="123" builtinId="8" hidden="1"/>
    <cellStyle name="Lien hypertexte" xfId="83" builtinId="8" hidden="1"/>
    <cellStyle name="Lien hypertexte" xfId="95" builtinId="8" hidden="1"/>
    <cellStyle name="Lien hypertexte" xfId="103" builtinId="8" hidden="1"/>
    <cellStyle name="Lien hypertexte" xfId="75" builtinId="8" hidden="1"/>
    <cellStyle name="Lien hypertexte" xfId="71" builtinId="8" hidden="1"/>
    <cellStyle name="Lien hypertexte" xfId="67" builtinId="8" hidden="1"/>
    <cellStyle name="Lien hypertexte" xfId="79" builtinId="8" hidden="1"/>
    <cellStyle name="Lien hypertexte" xfId="91" builtinId="8" hidden="1"/>
    <cellStyle name="Lien hypertexte" xfId="99" builtinId="8" hidden="1"/>
    <cellStyle name="Lien hypertexte" xfId="87" builtinId="8" hidden="1"/>
    <cellStyle name="Lien hypertexte" xfId="107" builtinId="8" hidden="1"/>
    <cellStyle name="Lien hypertexte" xfId="139" builtinId="8" hidden="1"/>
    <cellStyle name="Lien hypertexte" xfId="171" builtinId="8" hidden="1"/>
    <cellStyle name="Lien hypertexte" xfId="191" builtinId="8" hidden="1"/>
    <cellStyle name="Lien hypertexte" xfId="179" builtinId="8" hidden="1"/>
    <cellStyle name="Lien hypertexte" xfId="167" builtinId="8" hidden="1"/>
    <cellStyle name="Lien hypertexte" xfId="159" builtinId="8" hidden="1"/>
    <cellStyle name="Lien hypertexte" xfId="147" builtinId="8" hidden="1"/>
    <cellStyle name="Lien hypertexte" xfId="135" builtinId="8" hidden="1"/>
    <cellStyle name="Lien hypertexte" xfId="127" builtinId="8" hidden="1"/>
    <cellStyle name="Lien hypertexte" xfId="115" builtinId="8" hidden="1"/>
    <cellStyle name="Lien hypertexte" xfId="195" builtinId="8" hidden="1"/>
    <cellStyle name="Lien hypertexte" xfId="201" builtinId="8" hidden="1"/>
    <cellStyle name="Lien hypertexte" xfId="185" builtinId="8" hidden="1"/>
    <cellStyle name="Lien hypertexte" xfId="169" builtinId="8" hidden="1"/>
    <cellStyle name="Lien hypertexte" xfId="153" builtinId="8" hidden="1"/>
    <cellStyle name="Lien hypertexte" xfId="137" builtinId="8" hidden="1"/>
    <cellStyle name="Lien hypertexte" xfId="121" builtinId="8" hidden="1"/>
    <cellStyle name="Lien hypertexte" xfId="105" builtinId="8" hidden="1"/>
    <cellStyle name="Lien hypertexte" xfId="89" builtinId="8" hidden="1"/>
    <cellStyle name="Lien hypertexte" xfId="73" builtinId="8" hidden="1"/>
    <cellStyle name="Lien hypertexte" xfId="25" builtinId="8" hidden="1"/>
    <cellStyle name="Lien hypertexte" xfId="35" builtinId="8" hidden="1"/>
    <cellStyle name="Lien hypertexte" xfId="47" builtinId="8" hidden="1"/>
    <cellStyle name="Lien hypertexte" xfId="57" builtinId="8" hidden="1"/>
    <cellStyle name="Lien hypertexte" xfId="53" builtinId="8" hidden="1"/>
    <cellStyle name="Lien hypertexte" xfId="21" builtinId="8" hidden="1"/>
    <cellStyle name="Lien hypertexte" xfId="17" builtinId="8" hidden="1"/>
    <cellStyle name="Lien hypertexte" xfId="7" builtinId="8" hidden="1"/>
    <cellStyle name="Lien hypertexte" xfId="3" builtinId="8" hidden="1"/>
    <cellStyle name="Lien hypertexte" xfId="19" builtinId="8" hidden="1"/>
    <cellStyle name="Lien hypertexte" xfId="125" builtinId="8" hidden="1"/>
    <cellStyle name="Lien hypertexte" xfId="117" builtinId="8" hidden="1"/>
    <cellStyle name="Lien hypertexte" xfId="109" builtinId="8" hidden="1"/>
    <cellStyle name="Lien hypertexte" xfId="93" builtinId="8" hidden="1"/>
    <cellStyle name="Lien hypertexte" xfId="85" builtinId="8" hidden="1"/>
    <cellStyle name="Lien hypertexte" xfId="77" builtinId="8" hidden="1"/>
    <cellStyle name="Lien hypertexte" xfId="23" builtinId="8" hidden="1"/>
    <cellStyle name="Lien hypertexte" xfId="27" builtinId="8" hidden="1"/>
    <cellStyle name="Lien hypertexte" xfId="33" builtinId="8" hidden="1"/>
    <cellStyle name="Lien hypertexte" xfId="43" builtinId="8" hidden="1"/>
    <cellStyle name="Lien hypertexte" xfId="49" builtinId="8" hidden="1"/>
    <cellStyle name="Lien hypertexte" xfId="55" builtinId="8" hidden="1"/>
    <cellStyle name="Lien hypertexte" xfId="61" builtinId="8" hidden="1"/>
    <cellStyle name="Lien hypertexte" xfId="45" builtinId="8" hidden="1"/>
    <cellStyle name="Lien hypertexte" xfId="29" builtinId="8" hidden="1"/>
    <cellStyle name="Lien hypertexte" xfId="15" builtinId="8" hidden="1"/>
    <cellStyle name="Lien hypertexte" xfId="9" builtinId="8" hidden="1"/>
    <cellStyle name="Lien hypertexte" xfId="59" builtinId="8" hidden="1"/>
    <cellStyle name="Lien hypertexte" xfId="39" builtinId="8" hidden="1"/>
    <cellStyle name="Lien hypertexte" xfId="69" builtinId="8" hidden="1"/>
    <cellStyle name="Lien hypertexte" xfId="101" builtinId="8" hidden="1"/>
    <cellStyle name="Lien hypertexte" xfId="133" builtinId="8" hidden="1"/>
    <cellStyle name="Lien hypertexte" xfId="181" builtinId="8" hidden="1"/>
    <cellStyle name="Lien hypertexte" xfId="173" builtinId="8" hidden="1"/>
    <cellStyle name="Lien hypertexte" xfId="157" builtinId="8" hidden="1"/>
    <cellStyle name="Lien hypertexte" xfId="149" builtinId="8" hidden="1"/>
    <cellStyle name="Lien hypertexte" xfId="141" builtinId="8" hidden="1"/>
    <cellStyle name="Lien hypertexte" xfId="165" builtinId="8" hidden="1"/>
    <cellStyle name="Lien hypertexte" xfId="197" builtinId="8" hidden="1"/>
    <cellStyle name="Lien hypertexte" xfId="189" builtinId="8" hidden="1"/>
    <cellStyle name="Lien hypertexte" xfId="205" builtinId="8" hidden="1"/>
    <cellStyle name="Lien hypertexte" xfId="199" builtinId="8" hidden="1"/>
    <cellStyle name="Lien hypertexte" xfId="207" builtinId="8"/>
    <cellStyle name="Lien hypertexte visité" xfId="146" builtinId="9" hidden="1"/>
    <cellStyle name="Lien hypertexte visité" xfId="124" builtinId="9" hidden="1"/>
    <cellStyle name="Lien hypertexte visité" xfId="104" builtinId="9" hidden="1"/>
    <cellStyle name="Lien hypertexte visité" xfId="247" builtinId="9" hidden="1"/>
    <cellStyle name="Lien hypertexte visité" xfId="280" builtinId="9" hidden="1"/>
    <cellStyle name="Lien hypertexte visité" xfId="284" builtinId="9" hidden="1"/>
    <cellStyle name="Lien hypertexte visité" xfId="290" builtinId="9" hidden="1"/>
    <cellStyle name="Lien hypertexte visité" xfId="294" builtinId="9" hidden="1"/>
    <cellStyle name="Lien hypertexte visité" xfId="291" builtinId="9" hidden="1"/>
    <cellStyle name="Lien hypertexte visité" xfId="285" builtinId="9" hidden="1"/>
    <cellStyle name="Lien hypertexte visité" xfId="281" builtinId="9" hidden="1"/>
    <cellStyle name="Lien hypertexte visité" xfId="277" builtinId="9" hidden="1"/>
    <cellStyle name="Lien hypertexte visité" xfId="273" builtinId="9" hidden="1"/>
    <cellStyle name="Lien hypertexte visité" xfId="267" builtinId="9" hidden="1"/>
    <cellStyle name="Lien hypertexte visité" xfId="263" builtinId="9" hidden="1"/>
    <cellStyle name="Lien hypertexte visité" xfId="259" builtinId="9" hidden="1"/>
    <cellStyle name="Lien hypertexte visité" xfId="287" builtinId="9" hidden="1"/>
    <cellStyle name="Lien hypertexte visité" xfId="260" builtinId="9" hidden="1"/>
    <cellStyle name="Lien hypertexte visité" xfId="264" builtinId="9" hidden="1"/>
    <cellStyle name="Lien hypertexte visité" xfId="268" builtinId="9" hidden="1"/>
    <cellStyle name="Lien hypertexte visité" xfId="272" builtinId="9" hidden="1"/>
    <cellStyle name="Lien hypertexte visité" xfId="276" builtinId="9" hidden="1"/>
    <cellStyle name="Lien hypertexte visité" xfId="250" builtinId="9" hidden="1"/>
    <cellStyle name="Lien hypertexte visité" xfId="254" builtinId="9" hidden="1"/>
    <cellStyle name="Lien hypertexte visité" xfId="258" builtinId="9" hidden="1"/>
    <cellStyle name="Lien hypertexte visité" xfId="248" builtinId="9" hidden="1"/>
    <cellStyle name="Lien hypertexte visité" xfId="242" builtinId="9" hidden="1"/>
    <cellStyle name="Lien hypertexte visité" xfId="244" builtinId="9" hidden="1"/>
    <cellStyle name="Lien hypertexte visité" xfId="246" builtinId="9" hidden="1"/>
    <cellStyle name="Lien hypertexte visité" xfId="256" builtinId="9" hidden="1"/>
    <cellStyle name="Lien hypertexte visité" xfId="252" builtinId="9" hidden="1"/>
    <cellStyle name="Lien hypertexte visité" xfId="278" builtinId="9" hidden="1"/>
    <cellStyle name="Lien hypertexte visité" xfId="274" builtinId="9" hidden="1"/>
    <cellStyle name="Lien hypertexte visité" xfId="270" builtinId="9" hidden="1"/>
    <cellStyle name="Lien hypertexte visité" xfId="266" builtinId="9" hidden="1"/>
    <cellStyle name="Lien hypertexte visité" xfId="262" builtinId="9" hidden="1"/>
    <cellStyle name="Lien hypertexte visité" xfId="286" builtinId="9" hidden="1"/>
    <cellStyle name="Lien hypertexte visité" xfId="271" builtinId="9" hidden="1"/>
    <cellStyle name="Lien hypertexte visité" xfId="261" builtinId="9" hidden="1"/>
    <cellStyle name="Lien hypertexte visité" xfId="265" builtinId="9" hidden="1"/>
    <cellStyle name="Lien hypertexte visité" xfId="269" builtinId="9" hidden="1"/>
    <cellStyle name="Lien hypertexte visité" xfId="275" builtinId="9" hidden="1"/>
    <cellStyle name="Lien hypertexte visité" xfId="279" builtinId="9" hidden="1"/>
    <cellStyle name="Lien hypertexte visité" xfId="283" builtinId="9" hidden="1"/>
    <cellStyle name="Lien hypertexte visité" xfId="289" builtinId="9" hidden="1"/>
    <cellStyle name="Lien hypertexte visité" xfId="293" builtinId="9" hidden="1"/>
    <cellStyle name="Lien hypertexte visité" xfId="292" builtinId="9" hidden="1"/>
    <cellStyle name="Lien hypertexte visité" xfId="288" builtinId="9" hidden="1"/>
    <cellStyle name="Lien hypertexte visité" xfId="282" builtinId="9" hidden="1"/>
    <cellStyle name="Lien hypertexte visité" xfId="255" builtinId="9" hidden="1"/>
    <cellStyle name="Lien hypertexte visité" xfId="92" builtinId="9" hidden="1"/>
    <cellStyle name="Lien hypertexte visité" xfId="114" builtinId="9" hidden="1"/>
    <cellStyle name="Lien hypertexte visité" xfId="136" builtinId="9" hidden="1"/>
    <cellStyle name="Lien hypertexte visité" xfId="156" builtinId="9" hidden="1"/>
    <cellStyle name="Lien hypertexte visité" xfId="56" builtinId="9" hidden="1"/>
    <cellStyle name="Lien hypertexte visité" xfId="48" builtinId="9" hidden="1"/>
    <cellStyle name="Lien hypertexte visité" xfId="42" builtinId="9" hidden="1"/>
    <cellStyle name="Lien hypertexte visité" xfId="94" builtinId="9" hidden="1"/>
    <cellStyle name="Lien hypertexte visité" xfId="126" builtinId="9" hidden="1"/>
    <cellStyle name="Lien hypertexte visité" xfId="142" builtinId="9" hidden="1"/>
    <cellStyle name="Lien hypertexte visité" xfId="158" builtinId="9" hidden="1"/>
    <cellStyle name="Lien hypertexte visité" xfId="253" builtinId="9" hidden="1"/>
    <cellStyle name="Lien hypertexte visité" xfId="251" builtinId="9" hidden="1"/>
    <cellStyle name="Lien hypertexte visité" xfId="249" builtinId="9" hidden="1"/>
    <cellStyle name="Lien hypertexte visité" xfId="243" builtinId="9" hidden="1"/>
    <cellStyle name="Lien hypertexte visité" xfId="241" builtinId="9" hidden="1"/>
    <cellStyle name="Lien hypertexte visité" xfId="96" builtinId="9" hidden="1"/>
    <cellStyle name="Lien hypertexte visité" xfId="100" builtinId="9" hidden="1"/>
    <cellStyle name="Lien hypertexte visité" xfId="106" builtinId="9" hidden="1"/>
    <cellStyle name="Lien hypertexte visité" xfId="108" builtinId="9" hidden="1"/>
    <cellStyle name="Lien hypertexte visité" xfId="116" builtinId="9" hidden="1"/>
    <cellStyle name="Lien hypertexte visité" xfId="120" builtinId="9" hidden="1"/>
    <cellStyle name="Lien hypertexte visité" xfId="122" builtinId="9" hidden="1"/>
    <cellStyle name="Lien hypertexte visité" xfId="130" builtinId="9" hidden="1"/>
    <cellStyle name="Lien hypertexte visité" xfId="132" builtinId="9" hidden="1"/>
    <cellStyle name="Lien hypertexte visité" xfId="138" builtinId="9" hidden="1"/>
    <cellStyle name="Lien hypertexte visité" xfId="144" builtinId="9" hidden="1"/>
    <cellStyle name="Lien hypertexte visité" xfId="148" builtinId="9" hidden="1"/>
    <cellStyle name="Lien hypertexte visité" xfId="152" builtinId="9" hidden="1"/>
    <cellStyle name="Lien hypertexte visité" xfId="160" builtinId="9" hidden="1"/>
    <cellStyle name="Lien hypertexte visité" xfId="162" builtinId="9" hidden="1"/>
    <cellStyle name="Lien hypertexte visité" xfId="164" builtinId="9" hidden="1"/>
    <cellStyle name="Lien hypertexte visité" xfId="172" builtinId="9" hidden="1"/>
    <cellStyle name="Lien hypertexte visité" xfId="176" builtinId="9" hidden="1"/>
    <cellStyle name="Lien hypertexte visité" xfId="180" builtinId="9" hidden="1"/>
    <cellStyle name="Lien hypertexte visité" xfId="186" builtinId="9" hidden="1"/>
    <cellStyle name="Lien hypertexte visité" xfId="192" builtinId="9" hidden="1"/>
    <cellStyle name="Lien hypertexte visité" xfId="194" builtinId="9" hidden="1"/>
    <cellStyle name="Lien hypertexte visité" xfId="202" builtinId="9" hidden="1"/>
    <cellStyle name="Lien hypertexte visité" xfId="204" builtinId="9" hidden="1"/>
    <cellStyle name="Lien hypertexte visité" xfId="208" builtinId="9" hidden="1"/>
    <cellStyle name="Lien hypertexte visité" xfId="212" builtinId="9" hidden="1"/>
    <cellStyle name="Lien hypertexte visité" xfId="213" builtinId="9" hidden="1"/>
    <cellStyle name="Lien hypertexte visité" xfId="216" builtinId="9" hidden="1"/>
    <cellStyle name="Lien hypertexte visité" xfId="218" builtinId="9" hidden="1"/>
    <cellStyle name="Lien hypertexte visité" xfId="221" builtinId="9" hidden="1"/>
    <cellStyle name="Lien hypertexte visité" xfId="222" builtinId="9" hidden="1"/>
    <cellStyle name="Lien hypertexte visité" xfId="226" builtinId="9" hidden="1"/>
    <cellStyle name="Lien hypertexte visité" xfId="228" builtinId="9" hidden="1"/>
    <cellStyle name="Lien hypertexte visité" xfId="229" builtinId="9" hidden="1"/>
    <cellStyle name="Lien hypertexte visité" xfId="233" builtinId="9" hidden="1"/>
    <cellStyle name="Lien hypertexte visité" xfId="234" builtinId="9" hidden="1"/>
    <cellStyle name="Lien hypertexte visité" xfId="237" builtinId="9" hidden="1"/>
    <cellStyle name="Lien hypertexte visité" xfId="240" builtinId="9" hidden="1"/>
    <cellStyle name="Lien hypertexte visité" xfId="235" builtinId="9" hidden="1"/>
    <cellStyle name="Lien hypertexte visité" xfId="231" builtinId="9" hidden="1"/>
    <cellStyle name="Lien hypertexte visité" xfId="219" builtinId="9" hidden="1"/>
    <cellStyle name="Lien hypertexte visité" xfId="215" builtinId="9" hidden="1"/>
    <cellStyle name="Lien hypertexte visité" xfId="211" builtinId="9" hidden="1"/>
    <cellStyle name="Lien hypertexte visité" xfId="190" builtinId="9" hidden="1"/>
    <cellStyle name="Lien hypertexte visité" xfId="182" builtinId="9" hidden="1"/>
    <cellStyle name="Lien hypertexte visité" xfId="166" builtinId="9" hidden="1"/>
    <cellStyle name="Lien hypertexte visité" xfId="206" builtinId="9" hidden="1"/>
    <cellStyle name="Lien hypertexte visité" xfId="223" builtinId="9" hidden="1"/>
    <cellStyle name="Lien hypertexte visité" xfId="239" builtinId="9" hidden="1"/>
    <cellStyle name="Lien hypertexte visité" xfId="230" builtinId="9" hidden="1"/>
    <cellStyle name="Lien hypertexte visité" xfId="225" builtinId="9" hidden="1"/>
    <cellStyle name="Lien hypertexte visité" xfId="220" builtinId="9" hidden="1"/>
    <cellStyle name="Lien hypertexte visité" xfId="209" builtinId="9" hidden="1"/>
    <cellStyle name="Lien hypertexte visité" xfId="200" builtinId="9" hidden="1"/>
    <cellStyle name="Lien hypertexte visité" xfId="188" builtinId="9" hidden="1"/>
    <cellStyle name="Lien hypertexte visité" xfId="168" builtinId="9" hidden="1"/>
    <cellStyle name="Lien hypertexte visité" xfId="178" builtinId="9" hidden="1"/>
    <cellStyle name="Lien hypertexte visité" xfId="214" builtinId="9" hidden="1"/>
    <cellStyle name="Lien hypertexte visité" xfId="236" builtinId="9" hidden="1"/>
    <cellStyle name="Lien hypertexte visité" xfId="174" builtinId="9" hidden="1"/>
    <cellStyle name="Lien hypertexte visité" xfId="198" builtinId="9" hidden="1"/>
    <cellStyle name="Lien hypertexte visité" xfId="227" builtinId="9" hidden="1"/>
    <cellStyle name="Lien hypertexte visité" xfId="238" builtinId="9" hidden="1"/>
    <cellStyle name="Lien hypertexte visité" xfId="232" builtinId="9" hidden="1"/>
    <cellStyle name="Lien hypertexte visité" xfId="224" builtinId="9" hidden="1"/>
    <cellStyle name="Lien hypertexte visité" xfId="217" builtinId="9" hidden="1"/>
    <cellStyle name="Lien hypertexte visité" xfId="210" builtinId="9" hidden="1"/>
    <cellStyle name="Lien hypertexte visité" xfId="196" builtinId="9" hidden="1"/>
    <cellStyle name="Lien hypertexte visité" xfId="184" builtinId="9" hidden="1"/>
    <cellStyle name="Lien hypertexte visité" xfId="170" builtinId="9" hidden="1"/>
    <cellStyle name="Lien hypertexte visité" xfId="154" builtinId="9" hidden="1"/>
    <cellStyle name="Lien hypertexte visité" xfId="140" builtinId="9" hidden="1"/>
    <cellStyle name="Lien hypertexte visité" xfId="128" builtinId="9" hidden="1"/>
    <cellStyle name="Lien hypertexte visité" xfId="112" builtinId="9" hidden="1"/>
    <cellStyle name="Lien hypertexte visité" xfId="98" builtinId="9" hidden="1"/>
    <cellStyle name="Lien hypertexte visité" xfId="245" builtinId="9" hidden="1"/>
    <cellStyle name="Lien hypertexte visité" xfId="257" builtinId="9" hidden="1"/>
    <cellStyle name="Lien hypertexte visité" xfId="110" builtinId="9" hidden="1"/>
    <cellStyle name="Lien hypertexte visité" xfId="52" builtinId="9" hidden="1"/>
    <cellStyle name="Lien hypertexte visité" xfId="28" builtinId="9" hidden="1"/>
    <cellStyle name="Lien hypertexte visité" xfId="32" builtinId="9" hidden="1"/>
    <cellStyle name="Lien hypertexte visité" xfId="36" builtinId="9" hidden="1"/>
    <cellStyle name="Lien hypertexte visité" xfId="14" builtinId="9" hidden="1"/>
    <cellStyle name="Lien hypertexte visité" xfId="18" builtinId="9" hidden="1"/>
    <cellStyle name="Lien hypertexte visité" xfId="8" builtinId="9" hidden="1"/>
    <cellStyle name="Lien hypertexte visité" xfId="2" builtinId="9" hidden="1"/>
    <cellStyle name="Lien hypertexte visité" xfId="4" builtinId="9" hidden="1"/>
    <cellStyle name="Lien hypertexte visité" xfId="6" builtinId="9" hidden="1"/>
    <cellStyle name="Lien hypertexte visité" xfId="16" builtinId="9" hidden="1"/>
    <cellStyle name="Lien hypertexte visité" xfId="38" builtinId="9" hidden="1"/>
    <cellStyle name="Lien hypertexte visité" xfId="34" builtinId="9" hidden="1"/>
    <cellStyle name="Lien hypertexte visité" xfId="30" builtinId="9" hidden="1"/>
    <cellStyle name="Lien hypertexte visité" xfId="26" builtinId="9" hidden="1"/>
    <cellStyle name="Lien hypertexte visité" xfId="22" builtinId="9" hidden="1"/>
    <cellStyle name="Lien hypertexte visité" xfId="46" builtinId="9" hidden="1"/>
    <cellStyle name="Lien hypertexte visité" xfId="78" builtinId="9" hidden="1"/>
    <cellStyle name="Lien hypertexte visité" xfId="84" builtinId="9" hidden="1"/>
    <cellStyle name="Lien hypertexte visité" xfId="80" builtinId="9" hidden="1"/>
    <cellStyle name="Lien hypertexte visité" xfId="74" builtinId="9" hidden="1"/>
    <cellStyle name="Lien hypertexte visité" xfId="70" builtinId="9" hidden="1"/>
    <cellStyle name="Lien hypertexte visité" xfId="66" builtinId="9" hidden="1"/>
    <cellStyle name="Lien hypertexte visité" xfId="60" builtinId="9" hidden="1"/>
    <cellStyle name="Lien hypertexte visité" xfId="88" builtinId="9" hidden="1"/>
    <cellStyle name="Lien hypertexte visité" xfId="12" builtinId="9" hidden="1"/>
    <cellStyle name="Lien hypertexte visité" xfId="10" builtinId="9" hidden="1"/>
    <cellStyle name="Lien hypertexte visité" xfId="64" builtinId="9" hidden="1"/>
    <cellStyle name="Lien hypertexte visité" xfId="68" builtinId="9" hidden="1"/>
    <cellStyle name="Lien hypertexte visité" xfId="72" builtinId="9" hidden="1"/>
    <cellStyle name="Lien hypertexte visité" xfId="76" builtinId="9" hidden="1"/>
    <cellStyle name="Lien hypertexte visité" xfId="82" builtinId="9" hidden="1"/>
    <cellStyle name="Lien hypertexte visité" xfId="86" builtinId="9" hidden="1"/>
    <cellStyle name="Lien hypertexte visité" xfId="90" builtinId="9" hidden="1"/>
    <cellStyle name="Lien hypertexte visité" xfId="62" builtinId="9" hidden="1"/>
    <cellStyle name="Lien hypertexte visité" xfId="20" builtinId="9" hidden="1"/>
    <cellStyle name="Lien hypertexte visité" xfId="24" builtinId="9" hidden="1"/>
    <cellStyle name="Lien hypertexte visité" xfId="40" builtinId="9" hidden="1"/>
    <cellStyle name="Lien hypertexte visité" xfId="44" builtinId="9" hidden="1"/>
    <cellStyle name="Lien hypertexte visité" xfId="50" builtinId="9" hidden="1"/>
    <cellStyle name="Lien hypertexte visité" xfId="54" builtinId="9" hidden="1"/>
    <cellStyle name="Lien hypertexte visité" xfId="58" builtinId="9" hidden="1"/>
    <cellStyle name="Lien hypertexte visité" xfId="118" builtinId="9" hidden="1"/>
    <cellStyle name="Lien hypertexte visité" xfId="102" builtinId="9" hidden="1"/>
    <cellStyle name="Lien hypertexte visité" xfId="134" builtinId="9" hidden="1"/>
    <cellStyle name="Lien hypertexte visité" xfId="150" builtinId="9" hidden="1"/>
    <cellStyle name="Normal" xfId="0" builtinId="0"/>
  </cellStyles>
  <dxfs count="0"/>
  <tableStyles count="0" defaultTableStyle="TableStyleMedium9" defaultPivotStyle="PivotStyleMedium4"/>
  <colors>
    <mruColors>
      <color rgb="FFF18700"/>
      <color rgb="FFC8D400"/>
      <color rgb="FFE50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4.08805031446541E-2"/>
          <c:y val="0"/>
          <c:w val="0.91823899371069195"/>
          <c:h val="1"/>
        </c:manualLayout>
      </c:layout>
      <c:barChart>
        <c:barDir val="col"/>
        <c:grouping val="clustered"/>
        <c:varyColors val="0"/>
        <c:ser>
          <c:idx val="0"/>
          <c:order val="0"/>
          <c:spPr>
            <a:solidFill>
              <a:schemeClr val="bg1"/>
            </a:solidFill>
          </c:spPr>
          <c:invertIfNegative val="0"/>
          <c:val>
            <c:numRef>
              <c:f>Résultats!$E$27:$I$27</c:f>
              <c:numCache>
                <c:formatCode>0" / 20"</c:formatCode>
                <c:ptCount val="5"/>
                <c:pt idx="0">
                  <c:v>0</c:v>
                </c:pt>
                <c:pt idx="1">
                  <c:v>0</c:v>
                </c:pt>
                <c:pt idx="2">
                  <c:v>0</c:v>
                </c:pt>
                <c:pt idx="3">
                  <c:v>0</c:v>
                </c:pt>
                <c:pt idx="4">
                  <c:v>0</c:v>
                </c:pt>
              </c:numCache>
            </c:numRef>
          </c:val>
          <c:extLst>
            <c:ext xmlns:c16="http://schemas.microsoft.com/office/drawing/2014/chart" uri="{C3380CC4-5D6E-409C-BE32-E72D297353CC}">
              <c16:uniqueId val="{00000000-DB98-4C8C-AA63-DA7C071D2948}"/>
            </c:ext>
          </c:extLst>
        </c:ser>
        <c:dLbls>
          <c:showLegendKey val="0"/>
          <c:showVal val="0"/>
          <c:showCatName val="0"/>
          <c:showSerName val="0"/>
          <c:showPercent val="0"/>
          <c:showBubbleSize val="0"/>
        </c:dLbls>
        <c:gapWidth val="150"/>
        <c:axId val="193583448"/>
        <c:axId val="193583840"/>
      </c:barChart>
      <c:catAx>
        <c:axId val="193583448"/>
        <c:scaling>
          <c:orientation val="minMax"/>
        </c:scaling>
        <c:delete val="1"/>
        <c:axPos val="b"/>
        <c:majorTickMark val="out"/>
        <c:minorTickMark val="none"/>
        <c:tickLblPos val="nextTo"/>
        <c:crossAx val="193583840"/>
        <c:crosses val="autoZero"/>
        <c:auto val="1"/>
        <c:lblAlgn val="ctr"/>
        <c:lblOffset val="100"/>
        <c:noMultiLvlLbl val="0"/>
      </c:catAx>
      <c:valAx>
        <c:axId val="193583840"/>
        <c:scaling>
          <c:orientation val="minMax"/>
        </c:scaling>
        <c:delete val="1"/>
        <c:axPos val="l"/>
        <c:numFmt formatCode="0&quot; / 20&quot;" sourceLinked="1"/>
        <c:majorTickMark val="out"/>
        <c:minorTickMark val="none"/>
        <c:tickLblPos val="nextTo"/>
        <c:crossAx val="193583448"/>
        <c:crosses val="autoZero"/>
        <c:crossBetween val="between"/>
      </c:valAx>
      <c:spPr>
        <a:solidFill>
          <a:schemeClr val="bg1">
            <a:alpha val="0"/>
          </a:schemeClr>
        </a:solidFill>
      </c:spPr>
    </c:plotArea>
    <c:plotVisOnly val="1"/>
    <c:dispBlanksAs val="gap"/>
    <c:showDLblsOverMax val="0"/>
  </c:chart>
  <c:spPr>
    <a:solidFill>
      <a:schemeClr val="bg1">
        <a:alpha val="0"/>
      </a:schemeClr>
    </a:solidFill>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Ressources '!A1"/><Relationship Id="rId2" Type="http://schemas.openxmlformats.org/officeDocument/2006/relationships/hyperlink" Target="#'Fiche pratique'!A1"/><Relationship Id="rId1" Type="http://schemas.openxmlformats.org/officeDocument/2006/relationships/hyperlink" Target="#'Diagnostic &#233;comobilit&#233;'!A1"/><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Accueil!A1"/><Relationship Id="rId7" Type="http://schemas.openxmlformats.org/officeDocument/2006/relationships/image" Target="../media/image5.png"/><Relationship Id="rId2" Type="http://schemas.openxmlformats.org/officeDocument/2006/relationships/hyperlink" Target="#'Fiche pratique'!A1"/><Relationship Id="rId1" Type="http://schemas.openxmlformats.org/officeDocument/2006/relationships/hyperlink" Target="#R&#233;sultat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xml"/><Relationship Id="rId1" Type="http://schemas.openxmlformats.org/officeDocument/2006/relationships/hyperlink" Target="#Accueil!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Accueil!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Accueil!A1"/></Relationships>
</file>

<file path=xl/drawings/drawing1.xml><?xml version="1.0" encoding="utf-8"?>
<xdr:wsDr xmlns:xdr="http://schemas.openxmlformats.org/drawingml/2006/spreadsheetDrawing" xmlns:a="http://schemas.openxmlformats.org/drawingml/2006/main">
  <xdr:twoCellAnchor>
    <xdr:from>
      <xdr:col>3</xdr:col>
      <xdr:colOff>142875</xdr:colOff>
      <xdr:row>10</xdr:row>
      <xdr:rowOff>47625</xdr:rowOff>
    </xdr:from>
    <xdr:to>
      <xdr:col>5</xdr:col>
      <xdr:colOff>76200</xdr:colOff>
      <xdr:row>13</xdr:row>
      <xdr:rowOff>123825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61950" y="1952625"/>
          <a:ext cx="1609725" cy="676275"/>
        </a:xfrm>
        <a:prstGeom prst="roundRect">
          <a:avLst/>
        </a:prstGeom>
        <a:solidFill>
          <a:srgbClr val="F187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Réalisez </a:t>
          </a:r>
        </a:p>
        <a:p>
          <a:pPr algn="ctr"/>
          <a:r>
            <a:rPr lang="fr-FR" sz="1100" b="1"/>
            <a:t>votre autodiagnostic </a:t>
          </a:r>
        </a:p>
      </xdr:txBody>
    </xdr:sp>
    <xdr:clientData/>
  </xdr:twoCellAnchor>
  <xdr:twoCellAnchor>
    <xdr:from>
      <xdr:col>6</xdr:col>
      <xdr:colOff>352425</xdr:colOff>
      <xdr:row>10</xdr:row>
      <xdr:rowOff>47625</xdr:rowOff>
    </xdr:from>
    <xdr:to>
      <xdr:col>8</xdr:col>
      <xdr:colOff>285750</xdr:colOff>
      <xdr:row>13</xdr:row>
      <xdr:rowOff>123825</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86100" y="1800225"/>
          <a:ext cx="1609725" cy="676275"/>
        </a:xfrm>
        <a:prstGeom prst="roundRect">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p>
        <a:p>
          <a:pPr algn="ctr"/>
          <a:r>
            <a:rPr lang="fr-FR" sz="1100" b="1"/>
            <a:t>votre fiche pratique </a:t>
          </a:r>
        </a:p>
      </xdr:txBody>
    </xdr:sp>
    <xdr:clientData/>
  </xdr:twoCellAnchor>
  <xdr:twoCellAnchor>
    <xdr:from>
      <xdr:col>9</xdr:col>
      <xdr:colOff>400050</xdr:colOff>
      <xdr:row>10</xdr:row>
      <xdr:rowOff>19050</xdr:rowOff>
    </xdr:from>
    <xdr:to>
      <xdr:col>11</xdr:col>
      <xdr:colOff>333375</xdr:colOff>
      <xdr:row>13</xdr:row>
      <xdr:rowOff>95250</xdr:rowOff>
    </xdr:to>
    <xdr:sp macro="" textlink="">
      <xdr:nvSpPr>
        <xdr:cNvPr id="4" name="Rectangle à coins arrondis 3">
          <a:hlinkClick xmlns:r="http://schemas.openxmlformats.org/officeDocument/2006/relationships" r:id="rId3" tooltip="Plan d'action"/>
          <a:extLst>
            <a:ext uri="{FF2B5EF4-FFF2-40B4-BE49-F238E27FC236}">
              <a16:creationId xmlns:a16="http://schemas.microsoft.com/office/drawing/2014/main" id="{00000000-0008-0000-0000-000004000000}"/>
            </a:ext>
          </a:extLst>
        </xdr:cNvPr>
        <xdr:cNvSpPr/>
      </xdr:nvSpPr>
      <xdr:spPr>
        <a:xfrm>
          <a:off x="5648325" y="1924050"/>
          <a:ext cx="1609725" cy="676275"/>
        </a:xfrm>
        <a:prstGeom prst="roundRect">
          <a:avLst/>
        </a:prstGeom>
        <a:solidFill>
          <a:srgbClr val="E50069"/>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Renforcez</a:t>
          </a:r>
          <a:r>
            <a:rPr lang="fr-FR" sz="1100" b="1" baseline="0"/>
            <a:t> </a:t>
          </a:r>
        </a:p>
        <a:p>
          <a:pPr algn="ctr"/>
          <a:r>
            <a:rPr lang="fr-FR" sz="1100" b="1" baseline="0"/>
            <a:t>votre démarche </a:t>
          </a:r>
          <a:endParaRPr lang="fr-FR" sz="1100" b="1"/>
        </a:p>
      </xdr:txBody>
    </xdr:sp>
    <xdr:clientData/>
  </xdr:twoCellAnchor>
  <xdr:twoCellAnchor editAs="oneCell">
    <xdr:from>
      <xdr:col>3</xdr:col>
      <xdr:colOff>390525</xdr:colOff>
      <xdr:row>15</xdr:row>
      <xdr:rowOff>68948</xdr:rowOff>
    </xdr:from>
    <xdr:to>
      <xdr:col>4</xdr:col>
      <xdr:colOff>625696</xdr:colOff>
      <xdr:row>22</xdr:row>
      <xdr:rowOff>31616</xdr:rowOff>
    </xdr:to>
    <xdr:pic>
      <xdr:nvPicPr>
        <xdr:cNvPr id="5" name="Image 5">
          <a:extLst>
            <a:ext uri="{FF2B5EF4-FFF2-40B4-BE49-F238E27FC236}">
              <a16:creationId xmlns:a16="http://schemas.microsoft.com/office/drawing/2014/main" id="{6DB9C74B-0306-6DAE-E240-BF0D9F297F86}"/>
            </a:ext>
          </a:extLst>
        </xdr:cNvPr>
        <xdr:cNvPicPr>
          <a:picLocks noChangeAspect="1"/>
        </xdr:cNvPicPr>
      </xdr:nvPicPr>
      <xdr:blipFill>
        <a:blip xmlns:r="http://schemas.openxmlformats.org/officeDocument/2006/relationships" r:embed="rId4"/>
        <a:stretch>
          <a:fillRect/>
        </a:stretch>
      </xdr:blipFill>
      <xdr:spPr>
        <a:xfrm>
          <a:off x="600075" y="2812148"/>
          <a:ext cx="1085850" cy="1371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357</xdr:row>
      <xdr:rowOff>76200</xdr:rowOff>
    </xdr:from>
    <xdr:to>
      <xdr:col>4</xdr:col>
      <xdr:colOff>2076450</xdr:colOff>
      <xdr:row>360</xdr:row>
      <xdr:rowOff>66675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181600" y="40128825"/>
          <a:ext cx="1609725" cy="628650"/>
        </a:xfrm>
        <a:prstGeom prst="roundRect">
          <a:avLst/>
        </a:prstGeom>
        <a:solidFill>
          <a:srgbClr val="E50069"/>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r>
            <a:rPr lang="fr-FR" sz="1100" b="1" baseline="0"/>
            <a:t> vos résultats</a:t>
          </a:r>
          <a:endParaRPr lang="fr-FR" sz="1100" b="1"/>
        </a:p>
      </xdr:txBody>
    </xdr:sp>
    <xdr:clientData/>
  </xdr:twoCellAnchor>
  <xdr:twoCellAnchor>
    <xdr:from>
      <xdr:col>5</xdr:col>
      <xdr:colOff>9525</xdr:colOff>
      <xdr:row>357</xdr:row>
      <xdr:rowOff>123825</xdr:rowOff>
    </xdr:from>
    <xdr:to>
      <xdr:col>6</xdr:col>
      <xdr:colOff>1552575</xdr:colOff>
      <xdr:row>360</xdr:row>
      <xdr:rowOff>47625</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7153275" y="40176450"/>
          <a:ext cx="1609725" cy="561975"/>
        </a:xfrm>
        <a:prstGeom prst="roundRect">
          <a:avLst/>
        </a:prstGeom>
        <a:solidFill>
          <a:srgbClr val="F187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p>
        <a:p>
          <a:pPr algn="ctr"/>
          <a:r>
            <a:rPr lang="fr-FR" sz="1100" b="1"/>
            <a:t>votre fiche pratique </a:t>
          </a:r>
        </a:p>
      </xdr:txBody>
    </xdr:sp>
    <xdr:clientData/>
  </xdr:twoCellAnchor>
  <xdr:twoCellAnchor>
    <xdr:from>
      <xdr:col>2</xdr:col>
      <xdr:colOff>575721</xdr:colOff>
      <xdr:row>1</xdr:row>
      <xdr:rowOff>53054</xdr:rowOff>
    </xdr:from>
    <xdr:to>
      <xdr:col>2</xdr:col>
      <xdr:colOff>1805940</xdr:colOff>
      <xdr:row>3</xdr:row>
      <xdr:rowOff>17973</xdr:rowOff>
    </xdr:to>
    <xdr:sp macro="" textlink="">
      <xdr:nvSpPr>
        <xdr:cNvPr id="5" name="Flèche gauche 4">
          <a:hlinkClick xmlns:r="http://schemas.openxmlformats.org/officeDocument/2006/relationships" r:id="rId3" tooltip="Accueil"/>
          <a:extLst>
            <a:ext uri="{FF2B5EF4-FFF2-40B4-BE49-F238E27FC236}">
              <a16:creationId xmlns:a16="http://schemas.microsoft.com/office/drawing/2014/main" id="{00000000-0008-0000-0100-000005000000}"/>
            </a:ext>
          </a:extLst>
        </xdr:cNvPr>
        <xdr:cNvSpPr/>
      </xdr:nvSpPr>
      <xdr:spPr>
        <a:xfrm>
          <a:off x="713304" y="254137"/>
          <a:ext cx="1230219" cy="367086"/>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3</xdr:col>
      <xdr:colOff>809625</xdr:colOff>
      <xdr:row>0</xdr:row>
      <xdr:rowOff>140506</xdr:rowOff>
    </xdr:from>
    <xdr:to>
      <xdr:col>3</xdr:col>
      <xdr:colOff>1276349</xdr:colOff>
      <xdr:row>4</xdr:row>
      <xdr:rowOff>3346</xdr:rowOff>
    </xdr:to>
    <xdr:pic>
      <xdr:nvPicPr>
        <xdr:cNvPr id="10" name="Picture 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srcRect r="77977"/>
        <a:stretch>
          <a:fillRect/>
        </a:stretch>
      </xdr:blipFill>
      <xdr:spPr bwMode="auto">
        <a:xfrm>
          <a:off x="3114675" y="140506"/>
          <a:ext cx="466724" cy="653415"/>
        </a:xfrm>
        <a:prstGeom prst="rect">
          <a:avLst/>
        </a:prstGeom>
        <a:noFill/>
        <a:ln w="1">
          <a:noFill/>
          <a:miter lim="800000"/>
          <a:headEnd/>
          <a:tailEnd type="none" w="med" len="med"/>
        </a:ln>
        <a:effectLst/>
      </xdr:spPr>
    </xdr:pic>
    <xdr:clientData/>
  </xdr:twoCellAnchor>
  <xdr:twoCellAnchor editAs="oneCell">
    <xdr:from>
      <xdr:col>3</xdr:col>
      <xdr:colOff>2079625</xdr:colOff>
      <xdr:row>0</xdr:row>
      <xdr:rowOff>148337</xdr:rowOff>
    </xdr:from>
    <xdr:to>
      <xdr:col>4</xdr:col>
      <xdr:colOff>59266</xdr:colOff>
      <xdr:row>3</xdr:row>
      <xdr:rowOff>155957</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a:srcRect l="33768" r="41273"/>
        <a:stretch>
          <a:fillRect/>
        </a:stretch>
      </xdr:blipFill>
      <xdr:spPr bwMode="auto">
        <a:xfrm>
          <a:off x="4611158" y="148337"/>
          <a:ext cx="485775" cy="591820"/>
        </a:xfrm>
        <a:prstGeom prst="rect">
          <a:avLst/>
        </a:prstGeom>
        <a:noFill/>
        <a:ln w="1">
          <a:noFill/>
          <a:miter lim="800000"/>
          <a:headEnd/>
          <a:tailEnd type="none" w="med" len="med"/>
        </a:ln>
        <a:effectLst/>
      </xdr:spPr>
    </xdr:pic>
    <xdr:clientData/>
  </xdr:twoCellAnchor>
  <xdr:twoCellAnchor editAs="oneCell">
    <xdr:from>
      <xdr:col>3</xdr:col>
      <xdr:colOff>1380063</xdr:colOff>
      <xdr:row>0</xdr:row>
      <xdr:rowOff>161925</xdr:rowOff>
    </xdr:from>
    <xdr:to>
      <xdr:col>3</xdr:col>
      <xdr:colOff>1972518</xdr:colOff>
      <xdr:row>3</xdr:row>
      <xdr:rowOff>134792</xdr:rowOff>
    </xdr:to>
    <xdr:pic>
      <xdr:nvPicPr>
        <xdr:cNvPr id="12" name="Picture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3911596" y="161925"/>
          <a:ext cx="592455" cy="557067"/>
        </a:xfrm>
        <a:prstGeom prst="rect">
          <a:avLst/>
        </a:prstGeom>
        <a:noFill/>
        <a:ln w="1">
          <a:noFill/>
          <a:miter lim="800000"/>
          <a:headEnd/>
          <a:tailEnd type="none" w="med" len="med"/>
        </a:ln>
        <a:effectLst/>
      </xdr:spPr>
    </xdr:pic>
    <xdr:clientData/>
  </xdr:twoCellAnchor>
  <xdr:twoCellAnchor editAs="oneCell">
    <xdr:from>
      <xdr:col>4</xdr:col>
      <xdr:colOff>910168</xdr:colOff>
      <xdr:row>0</xdr:row>
      <xdr:rowOff>122674</xdr:rowOff>
    </xdr:from>
    <xdr:to>
      <xdr:col>4</xdr:col>
      <xdr:colOff>1312547</xdr:colOff>
      <xdr:row>3</xdr:row>
      <xdr:rowOff>90130</xdr:rowOff>
    </xdr:to>
    <xdr:pic>
      <xdr:nvPicPr>
        <xdr:cNvPr id="13" name="Picture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947835" y="122674"/>
          <a:ext cx="402379" cy="551656"/>
        </a:xfrm>
        <a:prstGeom prst="rect">
          <a:avLst/>
        </a:prstGeom>
        <a:noFill/>
        <a:ln w="1">
          <a:noFill/>
          <a:miter lim="800000"/>
          <a:headEnd/>
          <a:tailEnd type="none" w="med" len="med"/>
        </a:ln>
        <a:effectLst/>
      </xdr:spPr>
    </xdr:pic>
    <xdr:clientData/>
  </xdr:twoCellAnchor>
  <xdr:twoCellAnchor editAs="oneCell">
    <xdr:from>
      <xdr:col>4</xdr:col>
      <xdr:colOff>154517</xdr:colOff>
      <xdr:row>0</xdr:row>
      <xdr:rowOff>163347</xdr:rowOff>
    </xdr:from>
    <xdr:to>
      <xdr:col>4</xdr:col>
      <xdr:colOff>840317</xdr:colOff>
      <xdr:row>3</xdr:row>
      <xdr:rowOff>145163</xdr:rowOff>
    </xdr:to>
    <xdr:pic>
      <xdr:nvPicPr>
        <xdr:cNvPr id="14" name="Picture 6">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5192184" y="163347"/>
          <a:ext cx="685800" cy="566016"/>
        </a:xfrm>
        <a:prstGeom prst="rect">
          <a:avLst/>
        </a:prstGeom>
        <a:noFill/>
        <a:ln w="1">
          <a:noFill/>
          <a:miter lim="800000"/>
          <a:headEnd/>
          <a:tailEnd type="none" w="med" len="med"/>
        </a:ln>
        <a:effectLst/>
      </xdr:spPr>
    </xdr:pic>
    <xdr:clientData/>
  </xdr:twoCellAnchor>
  <xdr:twoCellAnchor editAs="oneCell">
    <xdr:from>
      <xdr:col>1</xdr:col>
      <xdr:colOff>12488</xdr:colOff>
      <xdr:row>0</xdr:row>
      <xdr:rowOff>36615</xdr:rowOff>
    </xdr:from>
    <xdr:to>
      <xdr:col>2</xdr:col>
      <xdr:colOff>554143</xdr:colOff>
      <xdr:row>4</xdr:row>
      <xdr:rowOff>1619</xdr:rowOff>
    </xdr:to>
    <xdr:pic>
      <xdr:nvPicPr>
        <xdr:cNvPr id="4" name="Image 3">
          <a:hlinkClick xmlns:r="http://schemas.openxmlformats.org/officeDocument/2006/relationships" r:id="rId3" tooltip="Accueil"/>
          <a:extLst>
            <a:ext uri="{FF2B5EF4-FFF2-40B4-BE49-F238E27FC236}">
              <a16:creationId xmlns:a16="http://schemas.microsoft.com/office/drawing/2014/main" id="{590980F3-5488-470F-B20E-EE4FB2AF2E5B}"/>
            </a:ext>
          </a:extLst>
        </xdr:cNvPr>
        <xdr:cNvPicPr>
          <a:picLocks noChangeAspect="1"/>
        </xdr:cNvPicPr>
      </xdr:nvPicPr>
      <xdr:blipFill>
        <a:blip xmlns:r="http://schemas.openxmlformats.org/officeDocument/2006/relationships" r:embed="rId8"/>
        <a:stretch>
          <a:fillRect/>
        </a:stretch>
      </xdr:blipFill>
      <xdr:spPr>
        <a:xfrm>
          <a:off x="97155" y="36615"/>
          <a:ext cx="586951" cy="7587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360244</xdr:colOff>
      <xdr:row>1</xdr:row>
      <xdr:rowOff>58290</xdr:rowOff>
    </xdr:from>
    <xdr:to>
      <xdr:col>5</xdr:col>
      <xdr:colOff>76200</xdr:colOff>
      <xdr:row>1</xdr:row>
      <xdr:rowOff>431411</xdr:rowOff>
    </xdr:to>
    <xdr:sp macro="" textlink="">
      <xdr:nvSpPr>
        <xdr:cNvPr id="7" name="Flèche gauche 6">
          <a:hlinkClick xmlns:r="http://schemas.openxmlformats.org/officeDocument/2006/relationships" r:id="rId1" tooltip="Accueil"/>
          <a:extLst>
            <a:ext uri="{FF2B5EF4-FFF2-40B4-BE49-F238E27FC236}">
              <a16:creationId xmlns:a16="http://schemas.microsoft.com/office/drawing/2014/main" id="{00000000-0008-0000-0200-000007000000}"/>
            </a:ext>
          </a:extLst>
        </xdr:cNvPr>
        <xdr:cNvSpPr/>
      </xdr:nvSpPr>
      <xdr:spPr>
        <a:xfrm>
          <a:off x="1036519" y="258315"/>
          <a:ext cx="1430456" cy="373121"/>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xdr:from>
      <xdr:col>3</xdr:col>
      <xdr:colOff>787400</xdr:colOff>
      <xdr:row>8</xdr:row>
      <xdr:rowOff>0</xdr:rowOff>
    </xdr:from>
    <xdr:to>
      <xdr:col>9</xdr:col>
      <xdr:colOff>76200</xdr:colOff>
      <xdr:row>26</xdr:row>
      <xdr:rowOff>12700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160020</xdr:colOff>
      <xdr:row>0</xdr:row>
      <xdr:rowOff>62865</xdr:rowOff>
    </xdr:from>
    <xdr:to>
      <xdr:col>3</xdr:col>
      <xdr:colOff>324061</xdr:colOff>
      <xdr:row>1</xdr:row>
      <xdr:rowOff>619689</xdr:rowOff>
    </xdr:to>
    <xdr:pic>
      <xdr:nvPicPr>
        <xdr:cNvPr id="2" name="Image 1">
          <a:hlinkClick xmlns:r="http://schemas.openxmlformats.org/officeDocument/2006/relationships" r:id="rId1" tooltip="Accueil"/>
          <a:extLst>
            <a:ext uri="{FF2B5EF4-FFF2-40B4-BE49-F238E27FC236}">
              <a16:creationId xmlns:a16="http://schemas.microsoft.com/office/drawing/2014/main" id="{DEC82C6C-0C1B-47F8-81F9-26422205DC5F}"/>
            </a:ext>
          </a:extLst>
        </xdr:cNvPr>
        <xdr:cNvPicPr>
          <a:picLocks noChangeAspect="1"/>
        </xdr:cNvPicPr>
      </xdr:nvPicPr>
      <xdr:blipFill>
        <a:blip xmlns:r="http://schemas.openxmlformats.org/officeDocument/2006/relationships" r:embed="rId3"/>
        <a:stretch>
          <a:fillRect/>
        </a:stretch>
      </xdr:blipFill>
      <xdr:spPr>
        <a:xfrm>
          <a:off x="407670" y="62865"/>
          <a:ext cx="592666" cy="756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608235</xdr:colOff>
      <xdr:row>1</xdr:row>
      <xdr:rowOff>95250</xdr:rowOff>
    </xdr:from>
    <xdr:to>
      <xdr:col>3</xdr:col>
      <xdr:colOff>662940</xdr:colOff>
      <xdr:row>2</xdr:row>
      <xdr:rowOff>266700</xdr:rowOff>
    </xdr:to>
    <xdr:sp macro="" textlink="">
      <xdr:nvSpPr>
        <xdr:cNvPr id="9" name="Flèche gauche 8">
          <a:hlinkClick xmlns:r="http://schemas.openxmlformats.org/officeDocument/2006/relationships" r:id="rId1" tooltip="Accueil"/>
          <a:extLst>
            <a:ext uri="{FF2B5EF4-FFF2-40B4-BE49-F238E27FC236}">
              <a16:creationId xmlns:a16="http://schemas.microsoft.com/office/drawing/2014/main" id="{00000000-0008-0000-0300-000009000000}"/>
            </a:ext>
          </a:extLst>
        </xdr:cNvPr>
        <xdr:cNvSpPr/>
      </xdr:nvSpPr>
      <xdr:spPr>
        <a:xfrm>
          <a:off x="760635" y="295275"/>
          <a:ext cx="1226280" cy="371475"/>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1</xdr:col>
      <xdr:colOff>57150</xdr:colOff>
      <xdr:row>0</xdr:row>
      <xdr:rowOff>110490</xdr:rowOff>
    </xdr:from>
    <xdr:to>
      <xdr:col>2</xdr:col>
      <xdr:colOff>586951</xdr:colOff>
      <xdr:row>2</xdr:row>
      <xdr:rowOff>473004</xdr:rowOff>
    </xdr:to>
    <xdr:pic>
      <xdr:nvPicPr>
        <xdr:cNvPr id="2" name="Image 1">
          <a:hlinkClick xmlns:r="http://schemas.openxmlformats.org/officeDocument/2006/relationships" r:id="rId1" tooltip="Accueil"/>
          <a:extLst>
            <a:ext uri="{FF2B5EF4-FFF2-40B4-BE49-F238E27FC236}">
              <a16:creationId xmlns:a16="http://schemas.microsoft.com/office/drawing/2014/main" id="{25275746-6685-45D7-A5A2-E51084DC5608}"/>
            </a:ext>
          </a:extLst>
        </xdr:cNvPr>
        <xdr:cNvPicPr>
          <a:picLocks noChangeAspect="1"/>
        </xdr:cNvPicPr>
      </xdr:nvPicPr>
      <xdr:blipFill>
        <a:blip xmlns:r="http://schemas.openxmlformats.org/officeDocument/2006/relationships" r:embed="rId2"/>
        <a:stretch>
          <a:fillRect/>
        </a:stretch>
      </xdr:blipFill>
      <xdr:spPr>
        <a:xfrm>
          <a:off x="142875" y="110490"/>
          <a:ext cx="586951" cy="762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500602</xdr:colOff>
      <xdr:row>1</xdr:row>
      <xdr:rowOff>56726</xdr:rowOff>
    </xdr:from>
    <xdr:to>
      <xdr:col>2</xdr:col>
      <xdr:colOff>1725931</xdr:colOff>
      <xdr:row>2</xdr:row>
      <xdr:rowOff>228032</xdr:rowOff>
    </xdr:to>
    <xdr:sp macro="" textlink="">
      <xdr:nvSpPr>
        <xdr:cNvPr id="3" name="Flèche gauche 2">
          <a:hlinkClick xmlns:r="http://schemas.openxmlformats.org/officeDocument/2006/relationships" r:id="rId1" tooltip="Accueil"/>
          <a:extLst>
            <a:ext uri="{FF2B5EF4-FFF2-40B4-BE49-F238E27FC236}">
              <a16:creationId xmlns:a16="http://schemas.microsoft.com/office/drawing/2014/main" id="{00000000-0008-0000-0400-000003000000}"/>
            </a:ext>
          </a:extLst>
        </xdr:cNvPr>
        <xdr:cNvSpPr/>
      </xdr:nvSpPr>
      <xdr:spPr>
        <a:xfrm>
          <a:off x="923935" y="257809"/>
          <a:ext cx="1225329" cy="372390"/>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1</xdr:col>
      <xdr:colOff>0</xdr:colOff>
      <xdr:row>0</xdr:row>
      <xdr:rowOff>84666</xdr:rowOff>
    </xdr:from>
    <xdr:to>
      <xdr:col>2</xdr:col>
      <xdr:colOff>477096</xdr:colOff>
      <xdr:row>2</xdr:row>
      <xdr:rowOff>439348</xdr:rowOff>
    </xdr:to>
    <xdr:pic>
      <xdr:nvPicPr>
        <xdr:cNvPr id="6" name="Image 5">
          <a:hlinkClick xmlns:r="http://schemas.openxmlformats.org/officeDocument/2006/relationships" r:id="rId1" tooltip="Accueil"/>
          <a:extLst>
            <a:ext uri="{FF2B5EF4-FFF2-40B4-BE49-F238E27FC236}">
              <a16:creationId xmlns:a16="http://schemas.microsoft.com/office/drawing/2014/main" id="{94F5E753-3727-4797-9A53-87C903CA0970}"/>
            </a:ext>
          </a:extLst>
        </xdr:cNvPr>
        <xdr:cNvPicPr>
          <a:picLocks noChangeAspect="1"/>
        </xdr:cNvPicPr>
      </xdr:nvPicPr>
      <xdr:blipFill>
        <a:blip xmlns:r="http://schemas.openxmlformats.org/officeDocument/2006/relationships" r:embed="rId2"/>
        <a:stretch>
          <a:fillRect/>
        </a:stretch>
      </xdr:blipFill>
      <xdr:spPr>
        <a:xfrm>
          <a:off x="296333" y="84666"/>
          <a:ext cx="590761" cy="760659"/>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francevelotourisme.com/destinations/nouvelle-aquitaine" TargetMode="External"/><Relationship Id="rId13" Type="http://schemas.openxmlformats.org/officeDocument/2006/relationships/drawing" Target="../drawings/drawing5.xml"/><Relationship Id="rId3" Type="http://schemas.openxmlformats.org/officeDocument/2006/relationships/hyperlink" Target="https://www.tictactrip.eu/" TargetMode="External"/><Relationship Id="rId7" Type="http://schemas.openxmlformats.org/officeDocument/2006/relationships/hyperlink" Target="https://www.francevelotourisme.com/conseils/services-voyager-a-velo/location-velo" TargetMode="External"/><Relationship Id="rId12" Type="http://schemas.openxmlformats.org/officeDocument/2006/relationships/printerSettings" Target="../printerSettings/printerSettings5.bin"/><Relationship Id="rId2" Type="http://schemas.openxmlformats.org/officeDocument/2006/relationships/hyperlink" Target="https://transports.nouvelle-aquitaine.fr/" TargetMode="External"/><Relationship Id="rId1" Type="http://schemas.openxmlformats.org/officeDocument/2006/relationships/hyperlink" Target="https://modalis.fr/fr/" TargetMode="External"/><Relationship Id="rId6" Type="http://schemas.openxmlformats.org/officeDocument/2006/relationships/hyperlink" Target="https://www.ter.sncf.com/nouvelle-aquitaine" TargetMode="External"/><Relationship Id="rId11" Type="http://schemas.openxmlformats.org/officeDocument/2006/relationships/hyperlink" Target="https://chargemap.com/map" TargetMode="External"/><Relationship Id="rId5" Type="http://schemas.openxmlformats.org/officeDocument/2006/relationships/hyperlink" Target="https://www.sncf-connect.com/" TargetMode="External"/><Relationship Id="rId10" Type="http://schemas.openxmlformats.org/officeDocument/2006/relationships/hyperlink" Target="https://www.blablacar.fr/" TargetMode="External"/><Relationship Id="rId4" Type="http://schemas.openxmlformats.org/officeDocument/2006/relationships/hyperlink" Target="https://geovelo.app/fr/route/?e-bike=false&amp;bike-type=own" TargetMode="External"/><Relationship Id="rId9" Type="http://schemas.openxmlformats.org/officeDocument/2006/relationships/hyperlink" Target="https://www.ffrandonnee.fr/s-informer/actualites/marando-l-application-officielle-de-la-ffrandonn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4"/>
  <sheetViews>
    <sheetView showGridLines="0" tabSelected="1" zoomScale="89" zoomScaleNormal="89" zoomScalePageLayoutView="120" workbookViewId="0">
      <selection activeCell="R9" sqref="R9"/>
    </sheetView>
  </sheetViews>
  <sheetFormatPr defaultColWidth="11" defaultRowHeight="15.6"/>
  <cols>
    <col min="1" max="1" width="6" customWidth="1"/>
    <col min="2" max="2" width="0.75" customWidth="1"/>
    <col min="3" max="3" width="1.125" customWidth="1"/>
    <col min="13" max="13" width="0.875" customWidth="1"/>
    <col min="14" max="14" width="0.625" customWidth="1"/>
  </cols>
  <sheetData>
    <row r="2" spans="2:14" ht="3" customHeight="1">
      <c r="B2" s="44"/>
      <c r="C2" s="44"/>
      <c r="D2" s="44"/>
      <c r="E2" s="44"/>
      <c r="F2" s="44"/>
      <c r="G2" s="44"/>
      <c r="H2" s="44"/>
      <c r="I2" s="44"/>
      <c r="J2" s="44"/>
      <c r="K2" s="44"/>
      <c r="L2" s="44"/>
      <c r="M2" s="44"/>
      <c r="N2" s="44"/>
    </row>
    <row r="3" spans="2:14" ht="3.75" customHeight="1">
      <c r="B3" s="44"/>
      <c r="N3" s="44"/>
    </row>
    <row r="4" spans="2:14">
      <c r="B4" s="44"/>
      <c r="D4" s="143" t="s">
        <v>0</v>
      </c>
      <c r="E4" s="144"/>
      <c r="F4" s="144"/>
      <c r="G4" s="144"/>
      <c r="H4" s="144"/>
      <c r="I4" s="144"/>
      <c r="J4" s="144"/>
      <c r="K4" s="144"/>
      <c r="L4" s="144"/>
      <c r="N4" s="44"/>
    </row>
    <row r="5" spans="2:14" ht="31.5" customHeight="1" thickBot="1">
      <c r="B5" s="44"/>
      <c r="D5" s="145"/>
      <c r="E5" s="145"/>
      <c r="F5" s="145"/>
      <c r="G5" s="145"/>
      <c r="H5" s="145"/>
      <c r="I5" s="145"/>
      <c r="J5" s="145"/>
      <c r="K5" s="145"/>
      <c r="L5" s="145"/>
      <c r="N5" s="44"/>
    </row>
    <row r="6" spans="2:14" ht="5.25" customHeight="1" thickTop="1">
      <c r="B6" s="44"/>
      <c r="N6" s="44"/>
    </row>
    <row r="7" spans="2:14" ht="15.75">
      <c r="B7" s="44"/>
      <c r="D7" s="147" t="s">
        <v>1</v>
      </c>
      <c r="E7" s="148"/>
      <c r="F7" s="148"/>
      <c r="G7" s="148"/>
      <c r="H7" s="148"/>
      <c r="I7" s="148"/>
      <c r="J7" s="148"/>
      <c r="K7" s="148"/>
      <c r="L7" s="148"/>
      <c r="N7" s="44"/>
    </row>
    <row r="8" spans="2:14">
      <c r="B8" s="44"/>
      <c r="D8" s="148"/>
      <c r="E8" s="148"/>
      <c r="F8" s="148"/>
      <c r="G8" s="148"/>
      <c r="H8" s="148"/>
      <c r="I8" s="148"/>
      <c r="J8" s="148"/>
      <c r="K8" s="148"/>
      <c r="L8" s="148"/>
      <c r="N8" s="44"/>
    </row>
    <row r="9" spans="2:14" ht="99" customHeight="1">
      <c r="B9" s="44"/>
      <c r="D9" s="148"/>
      <c r="E9" s="148"/>
      <c r="F9" s="148"/>
      <c r="G9" s="148"/>
      <c r="H9" s="148"/>
      <c r="I9" s="148"/>
      <c r="J9" s="148"/>
      <c r="K9" s="148"/>
      <c r="L9" s="148"/>
      <c r="N9" s="44"/>
    </row>
    <row r="10" spans="2:14">
      <c r="B10" s="44"/>
      <c r="I10" s="1"/>
      <c r="J10" s="1"/>
      <c r="K10" s="1"/>
      <c r="L10" s="1"/>
      <c r="N10" s="44"/>
    </row>
    <row r="11" spans="2:14">
      <c r="B11" s="44"/>
      <c r="I11" s="146"/>
      <c r="J11" s="146"/>
      <c r="K11" s="146"/>
      <c r="L11" s="146"/>
      <c r="N11" s="44"/>
    </row>
    <row r="12" spans="2:14">
      <c r="B12" s="44"/>
      <c r="I12" s="1"/>
      <c r="J12" s="1"/>
      <c r="K12" s="1"/>
      <c r="L12" s="1"/>
      <c r="N12" s="44"/>
    </row>
    <row r="13" spans="2:14">
      <c r="B13" s="44"/>
      <c r="I13" s="146"/>
      <c r="J13" s="146"/>
      <c r="K13" s="146"/>
      <c r="L13" s="146"/>
      <c r="N13" s="44"/>
    </row>
    <row r="14" spans="2:14">
      <c r="B14" s="44"/>
      <c r="I14" s="1"/>
      <c r="J14" s="1"/>
      <c r="K14" s="1"/>
      <c r="L14" s="1"/>
      <c r="N14" s="44"/>
    </row>
    <row r="15" spans="2:14">
      <c r="B15" s="44"/>
      <c r="I15" s="1"/>
      <c r="J15" s="1"/>
      <c r="K15" s="1"/>
      <c r="L15" s="1"/>
      <c r="N15" s="44"/>
    </row>
    <row r="16" spans="2:14">
      <c r="B16" s="44"/>
      <c r="I16" s="1"/>
      <c r="J16" s="1"/>
      <c r="K16" s="1"/>
      <c r="L16" s="1"/>
      <c r="N16" s="44"/>
    </row>
    <row r="17" spans="2:14">
      <c r="B17" s="44"/>
      <c r="I17" s="1"/>
      <c r="J17" s="1"/>
      <c r="K17" s="1"/>
      <c r="L17" s="1"/>
      <c r="N17" s="44"/>
    </row>
    <row r="18" spans="2:14">
      <c r="B18" s="44"/>
      <c r="I18" s="1"/>
      <c r="J18" s="1"/>
      <c r="K18" s="1"/>
      <c r="L18" s="1"/>
      <c r="N18" s="44"/>
    </row>
    <row r="19" spans="2:14">
      <c r="B19" s="44"/>
      <c r="I19" s="1"/>
      <c r="J19" s="1"/>
      <c r="K19" s="1"/>
      <c r="L19" s="1"/>
      <c r="N19" s="44"/>
    </row>
    <row r="20" spans="2:14">
      <c r="B20" s="44"/>
      <c r="F20" t="s">
        <v>2</v>
      </c>
      <c r="I20" s="1"/>
      <c r="J20" s="1"/>
      <c r="K20" s="1"/>
      <c r="L20" s="1"/>
      <c r="N20" s="44"/>
    </row>
    <row r="21" spans="2:14">
      <c r="B21" s="44"/>
      <c r="F21" s="128" t="s">
        <v>3</v>
      </c>
      <c r="I21" s="1"/>
      <c r="J21" s="1"/>
      <c r="K21" s="1"/>
      <c r="L21" s="1"/>
      <c r="N21" s="44"/>
    </row>
    <row r="22" spans="2:14">
      <c r="B22" s="44"/>
      <c r="I22" s="1"/>
      <c r="J22" s="1"/>
      <c r="K22" s="1"/>
      <c r="L22" s="1"/>
      <c r="N22" s="44"/>
    </row>
    <row r="23" spans="2:14">
      <c r="B23" s="44"/>
      <c r="N23" s="44"/>
    </row>
    <row r="24" spans="2:14" ht="3.75" customHeight="1">
      <c r="B24" s="44"/>
      <c r="C24" s="44"/>
      <c r="D24" s="44"/>
      <c r="E24" s="44"/>
      <c r="F24" s="44"/>
      <c r="G24" s="44"/>
      <c r="H24" s="44"/>
      <c r="I24" s="44"/>
      <c r="J24" s="44"/>
      <c r="K24" s="44"/>
      <c r="L24" s="44"/>
      <c r="M24" s="44"/>
      <c r="N24" s="44"/>
    </row>
  </sheetData>
  <sheetProtection selectLockedCells="1"/>
  <mergeCells count="4">
    <mergeCell ref="D4:L5"/>
    <mergeCell ref="I11:L11"/>
    <mergeCell ref="I13:L13"/>
    <mergeCell ref="D7:L9"/>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J362"/>
  <sheetViews>
    <sheetView showGridLines="0" topLeftCell="A17" zoomScale="90" zoomScaleNormal="90" zoomScalePageLayoutView="90" workbookViewId="0"/>
  </sheetViews>
  <sheetFormatPr defaultColWidth="11" defaultRowHeight="15.6"/>
  <cols>
    <col min="1" max="1" width="1.125" customWidth="1"/>
    <col min="2" max="2" width="0.625" customWidth="1"/>
    <col min="3" max="3" width="31.625" customWidth="1"/>
    <col min="4" max="4" width="32.875" customWidth="1"/>
    <col min="5" max="5" width="36.75" customWidth="1"/>
    <col min="6" max="6" width="0.875" customWidth="1"/>
    <col min="7" max="7" width="24.5" customWidth="1"/>
    <col min="8" max="8" width="0.625" customWidth="1"/>
    <col min="9" max="9" width="2" style="121" customWidth="1"/>
    <col min="10" max="10" width="42.375" style="1" customWidth="1"/>
  </cols>
  <sheetData>
    <row r="4" spans="2:10" ht="15" customHeight="1">
      <c r="C4" s="220" t="s">
        <v>4</v>
      </c>
      <c r="D4" s="220"/>
      <c r="E4" s="220"/>
      <c r="F4" s="220"/>
      <c r="G4" s="220"/>
    </row>
    <row r="5" spans="2:10" ht="41.1" customHeight="1">
      <c r="C5" s="220"/>
      <c r="D5" s="220"/>
      <c r="E5" s="220"/>
      <c r="F5" s="220"/>
      <c r="G5" s="220"/>
    </row>
    <row r="6" spans="2:10" ht="64.5" customHeight="1">
      <c r="C6" s="220"/>
      <c r="D6" s="220"/>
      <c r="E6" s="220"/>
      <c r="F6" s="220"/>
      <c r="G6" s="220"/>
      <c r="J6" s="141"/>
    </row>
    <row r="7" spans="2:10" ht="16.149999999999999" thickBot="1"/>
    <row r="8" spans="2:10" ht="21.6" thickBot="1">
      <c r="B8" s="225" t="s">
        <v>5</v>
      </c>
      <c r="C8" s="226"/>
      <c r="D8" s="226"/>
      <c r="E8" s="226"/>
      <c r="F8" s="226"/>
      <c r="G8" s="226"/>
      <c r="H8" s="227"/>
    </row>
    <row r="9" spans="2:10" ht="5.0999999999999996" customHeight="1" thickTop="1">
      <c r="B9" s="69"/>
      <c r="C9" s="45"/>
      <c r="D9" s="45"/>
      <c r="E9" s="45"/>
      <c r="F9" s="45"/>
      <c r="G9" s="45"/>
      <c r="H9" s="70"/>
    </row>
    <row r="10" spans="2:10" ht="21.6" thickBot="1">
      <c r="B10" s="222" t="s">
        <v>6</v>
      </c>
      <c r="C10" s="223"/>
      <c r="D10" s="223"/>
      <c r="E10" s="223"/>
      <c r="F10" s="223"/>
      <c r="G10" s="223"/>
      <c r="H10" s="224"/>
    </row>
    <row r="11" spans="2:10" ht="5.0999999999999996" customHeight="1" thickTop="1">
      <c r="B11" s="69"/>
      <c r="C11" s="45"/>
      <c r="D11" s="45"/>
      <c r="E11" s="45"/>
      <c r="F11" s="45"/>
      <c r="G11" s="45"/>
      <c r="H11" s="70"/>
    </row>
    <row r="12" spans="2:10" ht="5.0999999999999996" customHeight="1">
      <c r="B12" s="49"/>
      <c r="C12" s="50"/>
      <c r="D12" s="50"/>
      <c r="E12" s="50"/>
      <c r="F12" s="50"/>
      <c r="G12" s="50"/>
      <c r="H12" s="51"/>
    </row>
    <row r="13" spans="2:10" s="13" customFormat="1" ht="28.5" customHeight="1">
      <c r="B13" s="137"/>
      <c r="C13" s="162" t="s">
        <v>7</v>
      </c>
      <c r="D13" s="162"/>
      <c r="E13" s="162"/>
      <c r="F13" s="138"/>
      <c r="G13" s="89" t="s">
        <v>8</v>
      </c>
      <c r="H13" s="139"/>
      <c r="I13" s="140" t="str">
        <f>IF(G13="OUI",1,IF(G13="NON",0,IF(G13="NON APPLICABLE","","")))</f>
        <v/>
      </c>
      <c r="J13" s="141"/>
    </row>
    <row r="14" spans="2:10" ht="3.75" customHeight="1">
      <c r="B14" s="49"/>
      <c r="C14" s="50"/>
      <c r="D14" s="50"/>
      <c r="E14" s="50"/>
      <c r="F14" s="50"/>
      <c r="G14" s="50"/>
      <c r="H14" s="51"/>
    </row>
    <row r="15" spans="2:10">
      <c r="B15" s="49"/>
      <c r="C15" s="149" t="s">
        <v>9</v>
      </c>
      <c r="D15" s="221"/>
      <c r="E15" s="217"/>
      <c r="F15" s="218"/>
      <c r="G15" s="219"/>
      <c r="H15" s="51"/>
    </row>
    <row r="16" spans="2:10" ht="3.75" customHeight="1">
      <c r="B16" s="49"/>
      <c r="C16" s="58"/>
      <c r="D16" s="50"/>
      <c r="E16" s="50"/>
      <c r="F16" s="50"/>
      <c r="G16" s="50"/>
      <c r="H16" s="51"/>
    </row>
    <row r="17" spans="2:10">
      <c r="B17" s="49"/>
      <c r="C17" s="149" t="s">
        <v>10</v>
      </c>
      <c r="D17" s="221"/>
      <c r="E17" s="217"/>
      <c r="F17" s="218"/>
      <c r="G17" s="219"/>
      <c r="H17" s="51"/>
    </row>
    <row r="18" spans="2:10" ht="3.75" customHeight="1">
      <c r="B18" s="49"/>
      <c r="C18" s="50"/>
      <c r="D18" s="50"/>
      <c r="E18" s="50"/>
      <c r="F18" s="50"/>
      <c r="G18" s="50"/>
      <c r="H18" s="51"/>
    </row>
    <row r="19" spans="2:10">
      <c r="B19" s="49"/>
      <c r="C19" s="163" t="s">
        <v>11</v>
      </c>
      <c r="D19" s="205"/>
      <c r="E19" s="206"/>
      <c r="F19" s="206"/>
      <c r="G19" s="207"/>
      <c r="H19" s="51"/>
    </row>
    <row r="20" spans="2:10">
      <c r="B20" s="49"/>
      <c r="C20" s="163"/>
      <c r="D20" s="208"/>
      <c r="E20" s="209"/>
      <c r="F20" s="209"/>
      <c r="G20" s="210"/>
      <c r="H20" s="51"/>
    </row>
    <row r="21" spans="2:10">
      <c r="B21" s="49"/>
      <c r="C21" s="164"/>
      <c r="D21" s="211"/>
      <c r="E21" s="212"/>
      <c r="F21" s="212"/>
      <c r="G21" s="213"/>
      <c r="H21" s="51"/>
    </row>
    <row r="22" spans="2:10" ht="5.0999999999999996" customHeight="1">
      <c r="B22" s="52"/>
      <c r="C22" s="53"/>
      <c r="D22" s="53"/>
      <c r="E22" s="53"/>
      <c r="F22" s="53"/>
      <c r="G22" s="53"/>
      <c r="H22" s="54"/>
    </row>
    <row r="23" spans="2:10" ht="3.75" customHeight="1">
      <c r="B23" s="52"/>
      <c r="C23" s="53"/>
      <c r="D23" s="53"/>
      <c r="E23" s="53"/>
      <c r="F23" s="53"/>
      <c r="G23" s="53"/>
      <c r="H23" s="54"/>
    </row>
    <row r="24" spans="2:10" ht="3.75" customHeight="1">
      <c r="B24" s="55"/>
      <c r="C24" s="56"/>
      <c r="D24" s="56"/>
      <c r="E24" s="56"/>
      <c r="F24" s="56"/>
      <c r="G24" s="56"/>
      <c r="H24" s="57"/>
    </row>
    <row r="25" spans="2:10">
      <c r="B25" s="49"/>
      <c r="C25" s="215" t="s">
        <v>12</v>
      </c>
      <c r="D25" s="150"/>
      <c r="E25" s="150"/>
      <c r="F25" s="50"/>
      <c r="G25" s="89" t="s">
        <v>8</v>
      </c>
      <c r="H25" s="51"/>
      <c r="I25" s="121" t="str">
        <f>IF(G25="OUI",1,IF(G25="NON",0,IF(G25="NON APPLICABLE","","")))</f>
        <v/>
      </c>
    </row>
    <row r="26" spans="2:10" ht="3.75" customHeight="1">
      <c r="B26" s="49"/>
      <c r="C26" s="50"/>
      <c r="D26" s="50"/>
      <c r="E26" s="50"/>
      <c r="F26" s="50"/>
      <c r="G26" s="50"/>
      <c r="H26" s="51"/>
    </row>
    <row r="27" spans="2:10" s="37" customFormat="1" ht="30.75" customHeight="1">
      <c r="B27" s="123"/>
      <c r="C27" s="231" t="s">
        <v>13</v>
      </c>
      <c r="D27" s="232"/>
      <c r="E27" s="233" t="s">
        <v>14</v>
      </c>
      <c r="F27" s="234"/>
      <c r="G27" s="235"/>
      <c r="H27" s="124"/>
      <c r="I27" s="125"/>
      <c r="J27" s="126"/>
    </row>
    <row r="28" spans="2:10" ht="3.75" customHeight="1">
      <c r="B28" s="49"/>
      <c r="C28" s="45"/>
      <c r="D28" s="45"/>
      <c r="E28" s="50"/>
      <c r="F28" s="50"/>
      <c r="G28" s="50"/>
      <c r="H28" s="51"/>
    </row>
    <row r="29" spans="2:10">
      <c r="B29" s="49"/>
      <c r="C29" s="236" t="s">
        <v>15</v>
      </c>
      <c r="D29" s="237"/>
      <c r="E29" s="228" t="s">
        <v>16</v>
      </c>
      <c r="F29" s="229"/>
      <c r="G29" s="230"/>
      <c r="H29" s="51"/>
    </row>
    <row r="30" spans="2:10" ht="3.75" customHeight="1">
      <c r="B30" s="49"/>
      <c r="C30" s="72"/>
      <c r="D30" s="45"/>
      <c r="E30" s="50"/>
      <c r="F30" s="50"/>
      <c r="G30" s="50"/>
      <c r="H30" s="51"/>
    </row>
    <row r="31" spans="2:10">
      <c r="B31" s="49"/>
      <c r="C31" s="163" t="s">
        <v>17</v>
      </c>
      <c r="D31" s="205"/>
      <c r="E31" s="206"/>
      <c r="F31" s="206"/>
      <c r="G31" s="207"/>
      <c r="H31" s="51"/>
    </row>
    <row r="32" spans="2:10">
      <c r="B32" s="49"/>
      <c r="C32" s="163"/>
      <c r="D32" s="208"/>
      <c r="E32" s="209"/>
      <c r="F32" s="209"/>
      <c r="G32" s="210"/>
      <c r="H32" s="51"/>
    </row>
    <row r="33" spans="2:9">
      <c r="B33" s="49"/>
      <c r="C33" s="164"/>
      <c r="D33" s="211"/>
      <c r="E33" s="212"/>
      <c r="F33" s="212"/>
      <c r="G33" s="213"/>
      <c r="H33" s="51"/>
    </row>
    <row r="34" spans="2:9" ht="5.0999999999999996" customHeight="1">
      <c r="B34" s="52"/>
      <c r="C34" s="53"/>
      <c r="D34" s="53"/>
      <c r="E34" s="53"/>
      <c r="F34" s="53"/>
      <c r="G34" s="53"/>
      <c r="H34" s="54"/>
    </row>
    <row r="35" spans="2:9" ht="3.75" customHeight="1">
      <c r="B35" s="52"/>
      <c r="C35" s="53"/>
      <c r="D35" s="53"/>
      <c r="E35" s="53"/>
      <c r="F35" s="53"/>
      <c r="G35" s="53"/>
      <c r="H35" s="54"/>
    </row>
    <row r="36" spans="2:9" ht="3.75" customHeight="1">
      <c r="B36" s="55"/>
      <c r="C36" s="56"/>
      <c r="D36" s="56"/>
      <c r="E36" s="56"/>
      <c r="F36" s="56"/>
      <c r="G36" s="56"/>
      <c r="H36" s="57"/>
    </row>
    <row r="37" spans="2:9">
      <c r="B37" s="49"/>
      <c r="C37" s="215" t="s">
        <v>18</v>
      </c>
      <c r="D37" s="150"/>
      <c r="E37" s="150"/>
      <c r="F37" s="50"/>
      <c r="G37" s="89" t="s">
        <v>8</v>
      </c>
      <c r="H37" s="51"/>
      <c r="I37" s="121" t="str">
        <f>IF(G37="OUI",1,IF(G37="NON",0,IF(G37="NON APPLICABLE","","")))</f>
        <v/>
      </c>
    </row>
    <row r="38" spans="2:9" ht="3.75" customHeight="1">
      <c r="B38" s="49"/>
      <c r="C38" s="50"/>
      <c r="D38" s="50"/>
      <c r="E38" s="50"/>
      <c r="F38" s="50"/>
      <c r="G38" s="50"/>
      <c r="H38" s="51"/>
    </row>
    <row r="39" spans="2:9">
      <c r="B39" s="49"/>
      <c r="C39" s="149" t="s">
        <v>19</v>
      </c>
      <c r="D39" s="221"/>
      <c r="E39" s="228" t="s">
        <v>20</v>
      </c>
      <c r="F39" s="229"/>
      <c r="G39" s="230"/>
      <c r="H39" s="51"/>
    </row>
    <row r="40" spans="2:9" ht="3.75" customHeight="1">
      <c r="B40" s="49"/>
      <c r="C40" s="50"/>
      <c r="D40" s="50"/>
      <c r="E40" s="50"/>
      <c r="F40" s="50"/>
      <c r="G40" s="50"/>
      <c r="H40" s="51"/>
    </row>
    <row r="41" spans="2:9">
      <c r="B41" s="49"/>
      <c r="C41" s="163" t="s">
        <v>21</v>
      </c>
      <c r="D41" s="205"/>
      <c r="E41" s="206"/>
      <c r="F41" s="206"/>
      <c r="G41" s="207"/>
      <c r="H41" s="51"/>
    </row>
    <row r="42" spans="2:9">
      <c r="B42" s="49"/>
      <c r="C42" s="163"/>
      <c r="D42" s="208"/>
      <c r="E42" s="209"/>
      <c r="F42" s="209"/>
      <c r="G42" s="210"/>
      <c r="H42" s="51"/>
    </row>
    <row r="43" spans="2:9">
      <c r="B43" s="49"/>
      <c r="C43" s="164"/>
      <c r="D43" s="211"/>
      <c r="E43" s="212"/>
      <c r="F43" s="212"/>
      <c r="G43" s="213"/>
      <c r="H43" s="51"/>
    </row>
    <row r="44" spans="2:9" ht="5.0999999999999996" customHeight="1">
      <c r="B44" s="52"/>
      <c r="C44" s="53"/>
      <c r="D44" s="53"/>
      <c r="E44" s="53"/>
      <c r="F44" s="53"/>
      <c r="G44" s="53"/>
      <c r="H44" s="54"/>
    </row>
    <row r="45" spans="2:9" ht="3.75" customHeight="1">
      <c r="B45" s="49"/>
      <c r="C45" s="58"/>
      <c r="D45" s="50"/>
      <c r="E45" s="50"/>
      <c r="F45" s="50"/>
      <c r="G45" s="50"/>
      <c r="H45" s="51"/>
    </row>
    <row r="46" spans="2:9" ht="5.0999999999999996" customHeight="1">
      <c r="B46" s="69"/>
      <c r="C46" s="45"/>
      <c r="D46" s="45"/>
      <c r="E46" s="45"/>
      <c r="F46" s="45"/>
      <c r="G46" s="45"/>
      <c r="H46" s="70"/>
    </row>
    <row r="47" spans="2:9" ht="21.6" thickBot="1">
      <c r="B47" s="222" t="s">
        <v>22</v>
      </c>
      <c r="C47" s="223"/>
      <c r="D47" s="223"/>
      <c r="E47" s="223"/>
      <c r="F47" s="223"/>
      <c r="G47" s="223"/>
      <c r="H47" s="224"/>
    </row>
    <row r="48" spans="2:9" ht="5.0999999999999996" customHeight="1" thickTop="1">
      <c r="B48" s="49"/>
      <c r="C48" s="50"/>
      <c r="D48" s="50"/>
      <c r="E48" s="50"/>
      <c r="F48" s="50"/>
      <c r="G48" s="50"/>
      <c r="H48" s="51"/>
    </row>
    <row r="49" spans="2:9">
      <c r="B49" s="49"/>
      <c r="C49" s="150" t="s">
        <v>23</v>
      </c>
      <c r="D49" s="150"/>
      <c r="E49" s="150"/>
      <c r="F49" s="50"/>
      <c r="G49" s="89" t="s">
        <v>8</v>
      </c>
      <c r="H49" s="51"/>
      <c r="I49" s="121" t="str">
        <f>IF(G49="OUI",1,IF(G49="NON",0,IF(G49="NON APPLICABLE","","")))</f>
        <v/>
      </c>
    </row>
    <row r="50" spans="2:9" ht="3.75" customHeight="1">
      <c r="B50" s="49"/>
      <c r="C50" s="50"/>
      <c r="D50" s="50"/>
      <c r="E50" s="50"/>
      <c r="F50" s="50"/>
      <c r="G50" s="50"/>
      <c r="H50" s="51"/>
    </row>
    <row r="51" spans="2:9">
      <c r="B51" s="49"/>
      <c r="C51" s="149" t="s">
        <v>24</v>
      </c>
      <c r="D51" s="149"/>
      <c r="E51" s="217"/>
      <c r="F51" s="218"/>
      <c r="G51" s="219"/>
      <c r="H51" s="51"/>
    </row>
    <row r="52" spans="2:9" ht="3.75" customHeight="1">
      <c r="B52" s="49"/>
      <c r="C52" s="58"/>
      <c r="D52" s="58"/>
      <c r="E52" s="50"/>
      <c r="F52" s="50"/>
      <c r="G52" s="50"/>
      <c r="H52" s="51"/>
    </row>
    <row r="53" spans="2:9">
      <c r="B53" s="49"/>
      <c r="C53" s="149" t="s">
        <v>25</v>
      </c>
      <c r="D53" s="149"/>
      <c r="E53" s="217"/>
      <c r="F53" s="218"/>
      <c r="G53" s="219"/>
      <c r="H53" s="51"/>
    </row>
    <row r="54" spans="2:9" ht="3.75" customHeight="1">
      <c r="B54" s="49"/>
      <c r="C54" s="58"/>
      <c r="D54" s="58"/>
      <c r="E54" s="50"/>
      <c r="F54" s="50"/>
      <c r="G54" s="50"/>
      <c r="H54" s="51"/>
    </row>
    <row r="55" spans="2:9">
      <c r="B55" s="49"/>
      <c r="C55" s="149" t="s">
        <v>26</v>
      </c>
      <c r="D55" s="149"/>
      <c r="E55" s="217"/>
      <c r="F55" s="218"/>
      <c r="G55" s="219"/>
      <c r="H55" s="51"/>
    </row>
    <row r="56" spans="2:9" ht="3.75" customHeight="1">
      <c r="B56" s="49"/>
      <c r="C56" s="58"/>
      <c r="D56" s="58"/>
      <c r="E56" s="50"/>
      <c r="F56" s="50"/>
      <c r="G56" s="50"/>
      <c r="H56" s="51"/>
    </row>
    <row r="57" spans="2:9">
      <c r="B57" s="49"/>
      <c r="C57" s="149" t="s">
        <v>27</v>
      </c>
      <c r="D57" s="149"/>
      <c r="E57" s="217"/>
      <c r="F57" s="218"/>
      <c r="G57" s="219"/>
      <c r="H57" s="51"/>
    </row>
    <row r="58" spans="2:9" ht="3.75" customHeight="1">
      <c r="B58" s="49"/>
      <c r="C58" s="58"/>
      <c r="D58" s="58"/>
      <c r="E58" s="50"/>
      <c r="F58" s="50"/>
      <c r="G58" s="50"/>
      <c r="H58" s="51"/>
    </row>
    <row r="59" spans="2:9">
      <c r="B59" s="49"/>
      <c r="C59" s="149" t="s">
        <v>28</v>
      </c>
      <c r="D59" s="149"/>
      <c r="E59" s="217"/>
      <c r="F59" s="218"/>
      <c r="G59" s="219"/>
      <c r="H59" s="51"/>
    </row>
    <row r="60" spans="2:9" ht="3.75" customHeight="1">
      <c r="B60" s="49"/>
      <c r="C60" s="58"/>
      <c r="D60" s="58"/>
      <c r="E60" s="50"/>
      <c r="F60" s="50"/>
      <c r="G60" s="50"/>
      <c r="H60" s="51"/>
    </row>
    <row r="61" spans="2:9">
      <c r="B61" s="49"/>
      <c r="C61" s="149" t="s">
        <v>29</v>
      </c>
      <c r="D61" s="149"/>
      <c r="E61" s="217"/>
      <c r="F61" s="218"/>
      <c r="G61" s="219"/>
      <c r="H61" s="51"/>
    </row>
    <row r="62" spans="2:9" ht="3.75" customHeight="1">
      <c r="B62" s="49"/>
      <c r="C62" s="58"/>
      <c r="D62" s="58"/>
      <c r="E62" s="50"/>
      <c r="F62" s="50"/>
      <c r="G62" s="50"/>
      <c r="H62" s="51"/>
    </row>
    <row r="63" spans="2:9">
      <c r="B63" s="49"/>
      <c r="C63" s="149" t="s">
        <v>30</v>
      </c>
      <c r="D63" s="149"/>
      <c r="E63" s="217"/>
      <c r="F63" s="218"/>
      <c r="G63" s="219"/>
      <c r="H63" s="51"/>
    </row>
    <row r="64" spans="2:9" ht="3.75" customHeight="1">
      <c r="B64" s="49"/>
      <c r="C64" s="58"/>
      <c r="D64" s="58"/>
      <c r="E64" s="50"/>
      <c r="F64" s="50"/>
      <c r="G64" s="50"/>
      <c r="H64" s="51"/>
    </row>
    <row r="65" spans="2:9">
      <c r="B65" s="49"/>
      <c r="C65" s="149" t="s">
        <v>31</v>
      </c>
      <c r="D65" s="149"/>
      <c r="E65" s="238"/>
      <c r="F65" s="218"/>
      <c r="G65" s="219"/>
      <c r="H65" s="51"/>
    </row>
    <row r="66" spans="2:9" ht="3.75" customHeight="1">
      <c r="B66" s="49"/>
      <c r="C66" s="58"/>
      <c r="D66" s="58"/>
      <c r="E66" s="50"/>
      <c r="F66" s="50"/>
      <c r="G66" s="50"/>
      <c r="H66" s="51"/>
    </row>
    <row r="67" spans="2:9">
      <c r="B67" s="49"/>
      <c r="C67" s="149" t="s">
        <v>32</v>
      </c>
      <c r="D67" s="149"/>
      <c r="E67" s="239"/>
      <c r="F67" s="218"/>
      <c r="G67" s="219"/>
      <c r="H67" s="51"/>
    </row>
    <row r="68" spans="2:9" ht="3.75" customHeight="1">
      <c r="B68" s="49"/>
      <c r="C68" s="50"/>
      <c r="D68" s="50"/>
      <c r="E68" s="50"/>
      <c r="F68" s="50"/>
      <c r="G68" s="50"/>
      <c r="H68" s="51"/>
    </row>
    <row r="69" spans="2:9">
      <c r="B69" s="49"/>
      <c r="C69" s="163" t="s">
        <v>33</v>
      </c>
      <c r="D69" s="205"/>
      <c r="E69" s="206"/>
      <c r="F69" s="206"/>
      <c r="G69" s="207"/>
      <c r="H69" s="51"/>
    </row>
    <row r="70" spans="2:9">
      <c r="B70" s="49"/>
      <c r="C70" s="163"/>
      <c r="D70" s="208"/>
      <c r="E70" s="209"/>
      <c r="F70" s="209"/>
      <c r="G70" s="210"/>
      <c r="H70" s="51"/>
    </row>
    <row r="71" spans="2:9">
      <c r="B71" s="49"/>
      <c r="C71" s="164"/>
      <c r="D71" s="211"/>
      <c r="E71" s="212"/>
      <c r="F71" s="212"/>
      <c r="G71" s="213"/>
      <c r="H71" s="51"/>
    </row>
    <row r="72" spans="2:9" ht="5.0999999999999996" customHeight="1">
      <c r="B72" s="52"/>
      <c r="C72" s="53"/>
      <c r="D72" s="53"/>
      <c r="E72" s="53"/>
      <c r="F72" s="53"/>
      <c r="G72" s="53"/>
      <c r="H72" s="54"/>
    </row>
    <row r="73" spans="2:9" ht="5.25" customHeight="1">
      <c r="B73" s="49"/>
      <c r="C73" s="50"/>
      <c r="D73" s="50"/>
      <c r="E73" s="50"/>
      <c r="F73" s="50"/>
      <c r="G73" s="50"/>
      <c r="H73" s="51"/>
    </row>
    <row r="74" spans="2:9">
      <c r="B74" s="49"/>
      <c r="C74" s="150" t="s">
        <v>34</v>
      </c>
      <c r="D74" s="150"/>
      <c r="E74" s="150"/>
      <c r="F74" s="50"/>
      <c r="G74" s="89" t="s">
        <v>8</v>
      </c>
      <c r="H74" s="51"/>
      <c r="I74" s="121" t="str">
        <f>IF(G74="OUI",1,IF(G74="NON",0,IF(G74="NON APPLICABLE","","")))</f>
        <v/>
      </c>
    </row>
    <row r="75" spans="2:9" ht="3.75" customHeight="1">
      <c r="B75" s="49"/>
      <c r="C75" s="50"/>
      <c r="D75" s="50"/>
      <c r="E75" s="50"/>
      <c r="F75" s="50"/>
      <c r="G75" s="50"/>
      <c r="H75" s="51"/>
    </row>
    <row r="76" spans="2:9">
      <c r="B76" s="49"/>
      <c r="C76" s="163" t="s">
        <v>35</v>
      </c>
      <c r="D76" s="214"/>
      <c r="E76" s="206"/>
      <c r="F76" s="206"/>
      <c r="G76" s="207"/>
      <c r="H76" s="51"/>
    </row>
    <row r="77" spans="2:9">
      <c r="B77" s="49"/>
      <c r="C77" s="163"/>
      <c r="D77" s="208"/>
      <c r="E77" s="209"/>
      <c r="F77" s="209"/>
      <c r="G77" s="210"/>
      <c r="H77" s="51"/>
    </row>
    <row r="78" spans="2:9">
      <c r="B78" s="49"/>
      <c r="C78" s="164"/>
      <c r="D78" s="211"/>
      <c r="E78" s="212"/>
      <c r="F78" s="212"/>
      <c r="G78" s="213"/>
      <c r="H78" s="51"/>
    </row>
    <row r="79" spans="2:9" ht="5.0999999999999996" customHeight="1">
      <c r="B79" s="52"/>
      <c r="C79" s="53"/>
      <c r="D79" s="53"/>
      <c r="E79" s="53"/>
      <c r="F79" s="53"/>
      <c r="G79" s="53"/>
      <c r="H79" s="54"/>
    </row>
    <row r="80" spans="2:9" ht="3.75" customHeight="1">
      <c r="B80" s="49"/>
      <c r="C80" s="50"/>
      <c r="D80" s="50"/>
      <c r="E80" s="50"/>
      <c r="F80" s="50"/>
      <c r="G80" s="50"/>
      <c r="H80" s="51"/>
    </row>
    <row r="81" spans="2:9">
      <c r="B81" s="49"/>
      <c r="C81" s="150" t="s">
        <v>36</v>
      </c>
      <c r="D81" s="150"/>
      <c r="E81" s="150"/>
      <c r="F81" s="50"/>
      <c r="G81" s="89" t="s">
        <v>8</v>
      </c>
      <c r="H81" s="51"/>
      <c r="I81" s="121" t="str">
        <f>IF(G81="OUI",1,IF(G81="NON",0,IF(G81="NON APPLICABLE","","")))</f>
        <v/>
      </c>
    </row>
    <row r="82" spans="2:9" ht="3.75" customHeight="1">
      <c r="B82" s="49"/>
      <c r="C82" s="50"/>
      <c r="D82" s="50"/>
      <c r="E82" s="50"/>
      <c r="F82" s="50"/>
      <c r="G82" s="50"/>
      <c r="H82" s="51"/>
    </row>
    <row r="83" spans="2:9">
      <c r="B83" s="49"/>
      <c r="C83" s="163" t="s">
        <v>35</v>
      </c>
      <c r="D83" s="214"/>
      <c r="E83" s="206"/>
      <c r="F83" s="206"/>
      <c r="G83" s="207"/>
      <c r="H83" s="51"/>
    </row>
    <row r="84" spans="2:9">
      <c r="B84" s="49"/>
      <c r="C84" s="163"/>
      <c r="D84" s="208"/>
      <c r="E84" s="209"/>
      <c r="F84" s="209"/>
      <c r="G84" s="210"/>
      <c r="H84" s="51"/>
    </row>
    <row r="85" spans="2:9">
      <c r="B85" s="49"/>
      <c r="C85" s="164"/>
      <c r="D85" s="211"/>
      <c r="E85" s="212"/>
      <c r="F85" s="212"/>
      <c r="G85" s="213"/>
      <c r="H85" s="51"/>
    </row>
    <row r="86" spans="2:9" ht="5.0999999999999996" customHeight="1">
      <c r="B86" s="52"/>
      <c r="C86" s="53"/>
      <c r="D86" s="53"/>
      <c r="E86" s="53"/>
      <c r="F86" s="53"/>
      <c r="G86" s="53"/>
      <c r="H86" s="54"/>
    </row>
    <row r="87" spans="2:9" ht="3.75" customHeight="1">
      <c r="B87" s="49"/>
      <c r="C87" s="50"/>
      <c r="D87" s="50"/>
      <c r="E87" s="50"/>
      <c r="F87" s="50"/>
      <c r="G87" s="50"/>
      <c r="H87" s="51"/>
    </row>
    <row r="88" spans="2:9">
      <c r="B88" s="49"/>
      <c r="C88" s="150" t="s">
        <v>37</v>
      </c>
      <c r="D88" s="150"/>
      <c r="E88" s="150"/>
      <c r="F88" s="50"/>
      <c r="G88" s="89" t="s">
        <v>8</v>
      </c>
      <c r="H88" s="51"/>
      <c r="I88" s="121" t="str">
        <f>IF(G88="OUI",1,IF(G88="NON",0,IF(G88="NON APPLICABLE","","")))</f>
        <v/>
      </c>
    </row>
    <row r="89" spans="2:9" ht="3.75" customHeight="1">
      <c r="B89" s="49"/>
      <c r="C89" s="50"/>
      <c r="D89" s="50"/>
      <c r="E89" s="50"/>
      <c r="F89" s="50"/>
      <c r="G89" s="50"/>
      <c r="H89" s="51"/>
    </row>
    <row r="90" spans="2:9">
      <c r="B90" s="49"/>
      <c r="C90" s="59" t="s">
        <v>38</v>
      </c>
      <c r="D90" s="216"/>
      <c r="E90" s="216"/>
      <c r="F90" s="216"/>
      <c r="G90" s="216"/>
      <c r="H90" s="51"/>
    </row>
    <row r="91" spans="2:9" ht="3.75" customHeight="1">
      <c r="B91" s="49"/>
      <c r="C91" s="50"/>
      <c r="D91" s="50"/>
      <c r="E91" s="50"/>
      <c r="F91" s="50"/>
      <c r="G91" s="50"/>
      <c r="H91" s="51"/>
    </row>
    <row r="92" spans="2:9">
      <c r="B92" s="49"/>
      <c r="C92" s="59" t="s">
        <v>39</v>
      </c>
      <c r="D92" s="217"/>
      <c r="E92" s="218"/>
      <c r="F92" s="218"/>
      <c r="G92" s="219"/>
      <c r="H92" s="51"/>
    </row>
    <row r="93" spans="2:9" ht="3.75" customHeight="1">
      <c r="B93" s="49"/>
      <c r="C93" s="50"/>
      <c r="D93" s="50"/>
      <c r="E93" s="50"/>
      <c r="F93" s="50"/>
      <c r="G93" s="50"/>
      <c r="H93" s="51"/>
    </row>
    <row r="94" spans="2:9">
      <c r="B94" s="49"/>
      <c r="C94" s="59" t="s">
        <v>40</v>
      </c>
      <c r="D94" s="217"/>
      <c r="E94" s="218"/>
      <c r="F94" s="218"/>
      <c r="G94" s="219"/>
      <c r="H94" s="51"/>
    </row>
    <row r="95" spans="2:9" ht="5.0999999999999996" customHeight="1">
      <c r="B95" s="52"/>
      <c r="C95" s="53"/>
      <c r="D95" s="53"/>
      <c r="E95" s="53"/>
      <c r="F95" s="53"/>
      <c r="G95" s="53"/>
      <c r="H95" s="54"/>
    </row>
    <row r="96" spans="2:9" ht="5.25" customHeight="1">
      <c r="B96" s="49"/>
      <c r="C96" s="50"/>
      <c r="D96" s="50"/>
      <c r="E96" s="50"/>
      <c r="F96" s="50"/>
      <c r="G96" s="50"/>
      <c r="H96" s="51"/>
    </row>
    <row r="97" spans="2:9">
      <c r="B97" s="49"/>
      <c r="C97" s="150" t="s">
        <v>41</v>
      </c>
      <c r="D97" s="150"/>
      <c r="E97" s="150"/>
      <c r="F97" s="50"/>
      <c r="G97" s="89" t="s">
        <v>8</v>
      </c>
      <c r="H97" s="51"/>
      <c r="I97" s="121" t="str">
        <f>IF(G97="OUI",1,IF(G97="NON",0,IF(G97="NON APPLICABLE","","")))</f>
        <v/>
      </c>
    </row>
    <row r="98" spans="2:9" ht="3.75" customHeight="1">
      <c r="B98" s="49"/>
      <c r="C98" s="50"/>
      <c r="D98" s="50"/>
      <c r="E98" s="50"/>
      <c r="F98" s="50"/>
      <c r="G98" s="50"/>
      <c r="H98" s="51"/>
    </row>
    <row r="99" spans="2:9" ht="3.75" customHeight="1">
      <c r="B99" s="49"/>
      <c r="C99" s="50"/>
      <c r="D99" s="50"/>
      <c r="E99" s="50"/>
      <c r="F99" s="50"/>
      <c r="G99" s="50"/>
      <c r="H99" s="51"/>
    </row>
    <row r="100" spans="2:9">
      <c r="B100" s="49"/>
      <c r="C100" s="163" t="s">
        <v>42</v>
      </c>
      <c r="D100" s="205"/>
      <c r="E100" s="206"/>
      <c r="F100" s="206"/>
      <c r="G100" s="207"/>
      <c r="H100" s="51"/>
    </row>
    <row r="101" spans="2:9">
      <c r="B101" s="49"/>
      <c r="C101" s="163"/>
      <c r="D101" s="208"/>
      <c r="E101" s="209"/>
      <c r="F101" s="209"/>
      <c r="G101" s="210"/>
      <c r="H101" s="51"/>
    </row>
    <row r="102" spans="2:9">
      <c r="B102" s="49"/>
      <c r="C102" s="163"/>
      <c r="D102" s="208"/>
      <c r="E102" s="209"/>
      <c r="F102" s="209"/>
      <c r="G102" s="210"/>
      <c r="H102" s="51"/>
    </row>
    <row r="103" spans="2:9">
      <c r="B103" s="49"/>
      <c r="C103" s="164"/>
      <c r="D103" s="211"/>
      <c r="E103" s="212"/>
      <c r="F103" s="212"/>
      <c r="G103" s="213"/>
      <c r="H103" s="51"/>
    </row>
    <row r="104" spans="2:9" ht="5.0999999999999996" customHeight="1">
      <c r="B104" s="52"/>
      <c r="C104" s="53"/>
      <c r="D104" s="53"/>
      <c r="E104" s="53"/>
      <c r="F104" s="53"/>
      <c r="G104" s="53"/>
      <c r="H104" s="54"/>
    </row>
    <row r="105" spans="2:9" ht="5.25" customHeight="1">
      <c r="B105" s="49"/>
      <c r="C105" s="50"/>
      <c r="D105" s="50"/>
      <c r="E105" s="50"/>
      <c r="F105" s="50"/>
      <c r="G105" s="50"/>
      <c r="H105" s="51"/>
    </row>
    <row r="106" spans="2:9">
      <c r="B106" s="49"/>
      <c r="C106" s="150" t="s">
        <v>43</v>
      </c>
      <c r="D106" s="150"/>
      <c r="E106" s="150"/>
      <c r="F106" s="50"/>
      <c r="G106" s="89" t="s">
        <v>8</v>
      </c>
      <c r="H106" s="51"/>
      <c r="I106" s="121" t="str">
        <f>IF(G106="OUI",1,IF(G106="NON",0,IF(G106="NON APPLICABLE","","")))</f>
        <v/>
      </c>
    </row>
    <row r="107" spans="2:9" ht="3.75" customHeight="1">
      <c r="B107" s="49"/>
      <c r="C107" s="50"/>
      <c r="D107" s="50"/>
      <c r="E107" s="50"/>
      <c r="F107" s="50"/>
      <c r="G107" s="50"/>
      <c r="H107" s="51"/>
    </row>
    <row r="108" spans="2:9">
      <c r="B108" s="49"/>
      <c r="C108" s="163" t="s">
        <v>44</v>
      </c>
      <c r="D108" s="205"/>
      <c r="E108" s="206"/>
      <c r="F108" s="206"/>
      <c r="G108" s="207"/>
      <c r="H108" s="51"/>
    </row>
    <row r="109" spans="2:9">
      <c r="B109" s="49"/>
      <c r="C109" s="163"/>
      <c r="D109" s="208"/>
      <c r="E109" s="209"/>
      <c r="F109" s="209"/>
      <c r="G109" s="210"/>
      <c r="H109" s="51"/>
    </row>
    <row r="110" spans="2:9">
      <c r="B110" s="49"/>
      <c r="C110" s="164"/>
      <c r="D110" s="211"/>
      <c r="E110" s="212"/>
      <c r="F110" s="212"/>
      <c r="G110" s="213"/>
      <c r="H110" s="51"/>
    </row>
    <row r="111" spans="2:9" ht="5.0999999999999996" customHeight="1">
      <c r="B111" s="49"/>
      <c r="C111" s="50"/>
      <c r="D111" s="50"/>
      <c r="E111" s="50"/>
      <c r="F111" s="50"/>
      <c r="G111" s="50"/>
      <c r="H111" s="51"/>
    </row>
    <row r="112" spans="2:9" ht="5.25" customHeight="1">
      <c r="B112" s="55"/>
      <c r="C112" s="56"/>
      <c r="D112" s="56"/>
      <c r="E112" s="56"/>
      <c r="F112" s="56"/>
      <c r="G112" s="56"/>
      <c r="H112" s="57"/>
    </row>
    <row r="113" spans="2:9">
      <c r="B113" s="49"/>
      <c r="C113" s="215" t="s">
        <v>45</v>
      </c>
      <c r="D113" s="215"/>
      <c r="E113" s="215"/>
      <c r="F113" s="50"/>
      <c r="G113" s="89" t="s">
        <v>8</v>
      </c>
      <c r="H113" s="51"/>
      <c r="I113" s="121" t="str">
        <f>IF(G113="OUI",1,IF(G113="NON",0,IF(G113="NON APPLICABLE","","")))</f>
        <v/>
      </c>
    </row>
    <row r="114" spans="2:9" ht="3.75" customHeight="1">
      <c r="B114" s="49"/>
      <c r="C114" s="50"/>
      <c r="D114" s="50"/>
      <c r="E114" s="50"/>
      <c r="F114" s="50"/>
      <c r="G114" s="50"/>
      <c r="H114" s="51"/>
    </row>
    <row r="115" spans="2:9" ht="3.75" customHeight="1">
      <c r="B115" s="49"/>
      <c r="C115" s="50"/>
      <c r="D115" s="50"/>
      <c r="E115" s="50"/>
      <c r="F115" s="50"/>
      <c r="G115" s="50"/>
      <c r="H115" s="51"/>
    </row>
    <row r="116" spans="2:9" ht="15" customHeight="1">
      <c r="B116" s="49"/>
      <c r="C116" s="163" t="s">
        <v>46</v>
      </c>
      <c r="D116" s="205"/>
      <c r="E116" s="206"/>
      <c r="F116" s="206"/>
      <c r="G116" s="207"/>
      <c r="H116" s="51"/>
    </row>
    <row r="117" spans="2:9">
      <c r="B117" s="49"/>
      <c r="C117" s="163"/>
      <c r="D117" s="208"/>
      <c r="E117" s="209"/>
      <c r="F117" s="209"/>
      <c r="G117" s="210"/>
      <c r="H117" s="51"/>
    </row>
    <row r="118" spans="2:9" ht="45.75" customHeight="1">
      <c r="B118" s="49"/>
      <c r="C118" s="164"/>
      <c r="D118" s="211"/>
      <c r="E118" s="212"/>
      <c r="F118" s="212"/>
      <c r="G118" s="213"/>
      <c r="H118" s="51"/>
    </row>
    <row r="119" spans="2:9" ht="5.0999999999999996" customHeight="1" thickBot="1">
      <c r="B119" s="49"/>
      <c r="C119" s="50"/>
      <c r="D119" s="50"/>
      <c r="E119" s="50"/>
      <c r="F119" s="50"/>
      <c r="G119" s="50"/>
      <c r="H119" s="51"/>
    </row>
    <row r="120" spans="2:9">
      <c r="B120" s="83"/>
      <c r="C120" s="83"/>
      <c r="D120" s="83"/>
      <c r="E120" s="83"/>
      <c r="F120" s="83"/>
      <c r="G120" s="83"/>
      <c r="H120" s="83"/>
      <c r="I120" s="122" t="e">
        <f>SUM(I13:I119)*20/COUNT(I13:I119)</f>
        <v>#DIV/0!</v>
      </c>
    </row>
    <row r="121" spans="2:9" ht="21.6" thickBot="1">
      <c r="B121" s="176" t="s">
        <v>47</v>
      </c>
      <c r="C121" s="176"/>
      <c r="D121" s="176"/>
      <c r="E121" s="176"/>
      <c r="F121" s="176"/>
      <c r="G121" s="176"/>
      <c r="H121" s="176"/>
    </row>
    <row r="122" spans="2:9" ht="7.5" customHeight="1" thickTop="1" thickBot="1">
      <c r="B122" s="45"/>
      <c r="C122" s="45"/>
      <c r="D122" s="45"/>
      <c r="E122" s="45"/>
      <c r="F122" s="45"/>
      <c r="G122" s="45"/>
      <c r="H122" s="45"/>
    </row>
    <row r="123" spans="2:9" ht="5.25" customHeight="1">
      <c r="B123" s="46"/>
      <c r="C123" s="47"/>
      <c r="D123" s="47"/>
      <c r="E123" s="47"/>
      <c r="F123" s="47"/>
      <c r="G123" s="47"/>
      <c r="H123" s="48"/>
    </row>
    <row r="124" spans="2:9">
      <c r="B124" s="49"/>
      <c r="C124" s="150" t="s">
        <v>48</v>
      </c>
      <c r="D124" s="150"/>
      <c r="E124" s="150"/>
      <c r="F124" s="50"/>
      <c r="G124" s="90" t="s">
        <v>8</v>
      </c>
      <c r="H124" s="51"/>
      <c r="I124" s="121" t="str">
        <f>IF(G124="OUI",1,IF(G124="NON",0,IF(G124="NON APPLICABLE","","")))</f>
        <v/>
      </c>
    </row>
    <row r="125" spans="2:9" ht="3.75" customHeight="1">
      <c r="B125" s="49"/>
      <c r="C125" s="50"/>
      <c r="D125" s="50"/>
      <c r="E125" s="50"/>
      <c r="F125" s="50"/>
      <c r="G125" s="50"/>
      <c r="H125" s="51"/>
    </row>
    <row r="126" spans="2:9">
      <c r="B126" s="49"/>
      <c r="C126" s="149" t="s">
        <v>49</v>
      </c>
      <c r="D126" s="149"/>
      <c r="E126" s="156"/>
      <c r="F126" s="157"/>
      <c r="G126" s="158"/>
      <c r="H126" s="51"/>
    </row>
    <row r="127" spans="2:9" ht="3.75" customHeight="1">
      <c r="B127" s="49"/>
      <c r="C127" s="58"/>
      <c r="D127" s="58"/>
      <c r="E127" s="50"/>
      <c r="F127" s="50"/>
      <c r="G127" s="50"/>
      <c r="H127" s="51"/>
    </row>
    <row r="128" spans="2:9">
      <c r="B128" s="49"/>
      <c r="C128" s="149" t="s">
        <v>50</v>
      </c>
      <c r="D128" s="149"/>
      <c r="E128" s="156"/>
      <c r="F128" s="157"/>
      <c r="G128" s="158"/>
      <c r="H128" s="51"/>
    </row>
    <row r="129" spans="2:9" ht="3.75" customHeight="1">
      <c r="B129" s="49"/>
      <c r="C129" s="58"/>
      <c r="D129" s="58"/>
      <c r="E129" s="50"/>
      <c r="F129" s="50"/>
      <c r="G129" s="50"/>
      <c r="H129" s="51"/>
    </row>
    <row r="130" spans="2:9">
      <c r="B130" s="49"/>
      <c r="C130" s="149" t="s">
        <v>51</v>
      </c>
      <c r="D130" s="149"/>
      <c r="E130" s="156"/>
      <c r="F130" s="157"/>
      <c r="G130" s="158"/>
      <c r="H130" s="51"/>
    </row>
    <row r="131" spans="2:9" ht="3.75" customHeight="1">
      <c r="B131" s="49"/>
      <c r="C131" s="58"/>
      <c r="D131" s="58"/>
      <c r="E131" s="50"/>
      <c r="F131" s="50"/>
      <c r="G131" s="50"/>
      <c r="H131" s="51"/>
    </row>
    <row r="132" spans="2:9">
      <c r="B132" s="49"/>
      <c r="C132" s="149" t="s">
        <v>52</v>
      </c>
      <c r="D132" s="149"/>
      <c r="E132" s="156"/>
      <c r="F132" s="157"/>
      <c r="G132" s="158"/>
      <c r="H132" s="51"/>
    </row>
    <row r="133" spans="2:9" ht="3.75" customHeight="1">
      <c r="B133" s="49"/>
      <c r="C133" s="58"/>
      <c r="D133" s="58"/>
      <c r="E133" s="50"/>
      <c r="F133" s="50"/>
      <c r="G133" s="50"/>
      <c r="H133" s="51"/>
    </row>
    <row r="134" spans="2:9">
      <c r="B134" s="49"/>
      <c r="C134" s="149" t="s">
        <v>53</v>
      </c>
      <c r="D134" s="149"/>
      <c r="E134" s="156"/>
      <c r="F134" s="157"/>
      <c r="G134" s="158"/>
      <c r="H134" s="51"/>
    </row>
    <row r="135" spans="2:9" ht="5.25" customHeight="1" thickBot="1">
      <c r="B135" s="60"/>
      <c r="C135" s="61"/>
      <c r="D135" s="61"/>
      <c r="E135" s="61"/>
      <c r="F135" s="61"/>
      <c r="G135" s="61"/>
      <c r="H135" s="62"/>
    </row>
    <row r="136" spans="2:9" ht="5.25" customHeight="1">
      <c r="B136" s="46"/>
      <c r="C136" s="47"/>
      <c r="D136" s="47"/>
      <c r="E136" s="47"/>
      <c r="F136" s="47"/>
      <c r="G136" s="47"/>
      <c r="H136" s="48"/>
    </row>
    <row r="137" spans="2:9">
      <c r="B137" s="49"/>
      <c r="C137" s="162" t="s">
        <v>54</v>
      </c>
      <c r="D137" s="162"/>
      <c r="E137" s="162"/>
      <c r="F137" s="50"/>
      <c r="G137" s="90" t="s">
        <v>8</v>
      </c>
      <c r="H137" s="51"/>
      <c r="I137" s="121" t="str">
        <f>IF(G137="OUI",1,IF(G137="NON",0,IF(G137="NON APPLICABLE","","")))</f>
        <v/>
      </c>
    </row>
    <row r="138" spans="2:9" ht="3.75" customHeight="1">
      <c r="B138" s="49"/>
      <c r="C138" s="50"/>
      <c r="D138" s="50"/>
      <c r="E138" s="50"/>
      <c r="F138" s="50"/>
      <c r="G138" s="50"/>
      <c r="H138" s="51"/>
    </row>
    <row r="139" spans="2:9">
      <c r="B139" s="49"/>
      <c r="C139" s="59" t="s">
        <v>55</v>
      </c>
      <c r="D139" s="152"/>
      <c r="E139" s="152"/>
      <c r="F139" s="152"/>
      <c r="G139" s="152"/>
      <c r="H139" s="51"/>
    </row>
    <row r="140" spans="2:9" ht="3.75" customHeight="1">
      <c r="B140" s="49"/>
      <c r="C140" s="50"/>
      <c r="D140" s="50"/>
      <c r="E140" s="50"/>
      <c r="F140" s="50"/>
      <c r="G140" s="50"/>
      <c r="H140" s="51"/>
    </row>
    <row r="141" spans="2:9">
      <c r="B141" s="49"/>
      <c r="C141" s="59" t="s">
        <v>56</v>
      </c>
      <c r="D141" s="152"/>
      <c r="E141" s="152"/>
      <c r="F141" s="152"/>
      <c r="G141" s="152"/>
      <c r="H141" s="51"/>
    </row>
    <row r="142" spans="2:9" ht="3.75" customHeight="1">
      <c r="B142" s="49"/>
      <c r="C142" s="50"/>
      <c r="D142" s="50"/>
      <c r="E142" s="50"/>
      <c r="F142" s="50"/>
      <c r="G142" s="50"/>
      <c r="H142" s="51"/>
    </row>
    <row r="143" spans="2:9">
      <c r="B143" s="49"/>
      <c r="C143" s="59" t="s">
        <v>57</v>
      </c>
      <c r="D143" s="159"/>
      <c r="E143" s="160"/>
      <c r="F143" s="160"/>
      <c r="G143" s="161"/>
      <c r="H143" s="51"/>
    </row>
    <row r="144" spans="2:9" ht="5.25" customHeight="1" thickBot="1">
      <c r="B144" s="60"/>
      <c r="C144" s="61"/>
      <c r="D144" s="61"/>
      <c r="E144" s="61"/>
      <c r="F144" s="61"/>
      <c r="G144" s="61"/>
      <c r="H144" s="62"/>
    </row>
    <row r="145" spans="2:9" ht="5.25" customHeight="1">
      <c r="B145" s="49"/>
      <c r="C145" s="50"/>
      <c r="D145" s="50"/>
      <c r="E145" s="50"/>
      <c r="F145" s="50"/>
      <c r="G145" s="50"/>
      <c r="H145" s="51"/>
    </row>
    <row r="146" spans="2:9" ht="35.25" customHeight="1">
      <c r="B146" s="49"/>
      <c r="C146" s="162" t="s">
        <v>58</v>
      </c>
      <c r="D146" s="162"/>
      <c r="E146" s="162"/>
      <c r="F146" s="50"/>
      <c r="G146" s="90" t="s">
        <v>8</v>
      </c>
      <c r="H146" s="51"/>
      <c r="I146" s="121" t="str">
        <f>IF(G146="OUI",1,IF(G146="NON",0,IF(G146="NON APPLICABLE","","")))</f>
        <v/>
      </c>
    </row>
    <row r="147" spans="2:9" ht="3.75" customHeight="1">
      <c r="B147" s="49"/>
      <c r="C147" s="50"/>
      <c r="D147" s="50"/>
      <c r="E147" s="50"/>
      <c r="F147" s="50"/>
      <c r="G147" s="50"/>
      <c r="H147" s="51"/>
    </row>
    <row r="148" spans="2:9">
      <c r="B148" s="49"/>
      <c r="C148" s="59" t="s">
        <v>59</v>
      </c>
      <c r="D148" s="152"/>
      <c r="E148" s="152"/>
      <c r="F148" s="152"/>
      <c r="G148" s="152"/>
      <c r="H148" s="51"/>
    </row>
    <row r="149" spans="2:9" ht="3.75" customHeight="1">
      <c r="B149" s="49"/>
      <c r="C149" s="50"/>
      <c r="D149" s="50"/>
      <c r="E149" s="50"/>
      <c r="F149" s="50"/>
      <c r="G149" s="50"/>
      <c r="H149" s="51"/>
    </row>
    <row r="150" spans="2:9">
      <c r="B150" s="49"/>
      <c r="C150" s="59" t="s">
        <v>60</v>
      </c>
      <c r="D150" s="159"/>
      <c r="E150" s="160"/>
      <c r="F150" s="160"/>
      <c r="G150" s="161"/>
      <c r="H150" s="51"/>
    </row>
    <row r="151" spans="2:9" ht="3.75" customHeight="1">
      <c r="B151" s="49"/>
      <c r="C151" s="50"/>
      <c r="D151" s="50"/>
      <c r="E151" s="50"/>
      <c r="F151" s="50"/>
      <c r="G151" s="50"/>
      <c r="H151" s="51"/>
    </row>
    <row r="152" spans="2:9">
      <c r="B152" s="49"/>
      <c r="C152" s="197" t="s">
        <v>61</v>
      </c>
      <c r="D152" s="178"/>
      <c r="E152" s="199"/>
      <c r="F152" s="199"/>
      <c r="G152" s="200"/>
      <c r="H152" s="51"/>
    </row>
    <row r="153" spans="2:9">
      <c r="B153" s="49"/>
      <c r="C153" s="198"/>
      <c r="D153" s="201"/>
      <c r="E153" s="202"/>
      <c r="F153" s="202"/>
      <c r="G153" s="203"/>
      <c r="H153" s="51"/>
    </row>
    <row r="154" spans="2:9" ht="3.75" customHeight="1">
      <c r="B154" s="49"/>
      <c r="C154" s="50"/>
      <c r="D154" s="50"/>
      <c r="E154" s="50"/>
      <c r="F154" s="50"/>
      <c r="G154" s="50"/>
      <c r="H154" s="51"/>
    </row>
    <row r="155" spans="2:9">
      <c r="B155" s="49"/>
      <c r="C155" s="59" t="s">
        <v>62</v>
      </c>
      <c r="D155" s="159"/>
      <c r="E155" s="160"/>
      <c r="F155" s="160"/>
      <c r="G155" s="161"/>
      <c r="H155" s="51"/>
    </row>
    <row r="156" spans="2:9" ht="3.75" customHeight="1">
      <c r="B156" s="49"/>
      <c r="C156" s="50"/>
      <c r="D156" s="50"/>
      <c r="E156" s="50"/>
      <c r="F156" s="50"/>
      <c r="G156" s="50"/>
      <c r="H156" s="51"/>
    </row>
    <row r="157" spans="2:9">
      <c r="B157" s="49"/>
      <c r="C157" s="59" t="s">
        <v>63</v>
      </c>
      <c r="D157" s="204"/>
      <c r="E157" s="157"/>
      <c r="F157" s="157"/>
      <c r="G157" s="158"/>
      <c r="H157" s="51"/>
    </row>
    <row r="158" spans="2:9" ht="3.75" customHeight="1">
      <c r="B158" s="49"/>
      <c r="C158" s="50"/>
      <c r="D158" s="50"/>
      <c r="E158" s="50"/>
      <c r="F158" s="50"/>
      <c r="G158" s="50"/>
      <c r="H158" s="51"/>
    </row>
    <row r="159" spans="2:9">
      <c r="B159" s="49"/>
      <c r="C159" s="59" t="s">
        <v>64</v>
      </c>
      <c r="D159" s="153"/>
      <c r="E159" s="154"/>
      <c r="F159" s="154"/>
      <c r="G159" s="155"/>
      <c r="H159" s="51"/>
    </row>
    <row r="160" spans="2:9" ht="4.5" customHeight="1" thickBot="1">
      <c r="B160" s="63"/>
      <c r="C160" s="64"/>
      <c r="D160" s="64"/>
      <c r="E160" s="64"/>
      <c r="F160" s="64"/>
      <c r="G160" s="64"/>
      <c r="H160" s="65"/>
    </row>
    <row r="161" spans="2:8" ht="3.75" customHeight="1" thickTop="1">
      <c r="B161" s="49"/>
      <c r="C161" s="50"/>
      <c r="D161" s="50"/>
      <c r="E161" s="50"/>
      <c r="F161" s="50"/>
      <c r="G161" s="50"/>
      <c r="H161" s="51"/>
    </row>
    <row r="162" spans="2:8">
      <c r="B162" s="49"/>
      <c r="C162" s="59" t="s">
        <v>59</v>
      </c>
      <c r="D162" s="152"/>
      <c r="E162" s="152"/>
      <c r="F162" s="152"/>
      <c r="G162" s="152"/>
      <c r="H162" s="51"/>
    </row>
    <row r="163" spans="2:8" ht="3.75" customHeight="1">
      <c r="B163" s="49"/>
      <c r="C163" s="50"/>
      <c r="D163" s="50"/>
      <c r="E163" s="50"/>
      <c r="F163" s="50"/>
      <c r="G163" s="50"/>
      <c r="H163" s="51"/>
    </row>
    <row r="164" spans="2:8">
      <c r="B164" s="49"/>
      <c r="C164" s="59" t="s">
        <v>60</v>
      </c>
      <c r="D164" s="159"/>
      <c r="E164" s="160"/>
      <c r="F164" s="160"/>
      <c r="G164" s="161"/>
      <c r="H164" s="51"/>
    </row>
    <row r="165" spans="2:8" ht="3.75" customHeight="1">
      <c r="B165" s="49"/>
      <c r="C165" s="50"/>
      <c r="D165" s="50"/>
      <c r="E165" s="50"/>
      <c r="F165" s="50"/>
      <c r="G165" s="50"/>
      <c r="H165" s="51"/>
    </row>
    <row r="166" spans="2:8">
      <c r="B166" s="49"/>
      <c r="C166" s="197" t="s">
        <v>61</v>
      </c>
      <c r="D166" s="178"/>
      <c r="E166" s="199"/>
      <c r="F166" s="199"/>
      <c r="G166" s="200"/>
      <c r="H166" s="51"/>
    </row>
    <row r="167" spans="2:8">
      <c r="B167" s="49"/>
      <c r="C167" s="198"/>
      <c r="D167" s="201"/>
      <c r="E167" s="202"/>
      <c r="F167" s="202"/>
      <c r="G167" s="203"/>
      <c r="H167" s="51"/>
    </row>
    <row r="168" spans="2:8" ht="3.75" customHeight="1">
      <c r="B168" s="49"/>
      <c r="C168" s="50"/>
      <c r="D168" s="50"/>
      <c r="E168" s="50"/>
      <c r="F168" s="50"/>
      <c r="G168" s="50"/>
      <c r="H168" s="51"/>
    </row>
    <row r="169" spans="2:8">
      <c r="B169" s="49"/>
      <c r="C169" s="59" t="s">
        <v>62</v>
      </c>
      <c r="D169" s="159"/>
      <c r="E169" s="160"/>
      <c r="F169" s="160"/>
      <c r="G169" s="161"/>
      <c r="H169" s="51"/>
    </row>
    <row r="170" spans="2:8" ht="3.75" customHeight="1">
      <c r="B170" s="49"/>
      <c r="C170" s="50"/>
      <c r="D170" s="50"/>
      <c r="E170" s="50"/>
      <c r="F170" s="50"/>
      <c r="G170" s="50"/>
      <c r="H170" s="51"/>
    </row>
    <row r="171" spans="2:8">
      <c r="B171" s="49"/>
      <c r="C171" s="59" t="s">
        <v>63</v>
      </c>
      <c r="D171" s="204"/>
      <c r="E171" s="157"/>
      <c r="F171" s="157"/>
      <c r="G171" s="158"/>
      <c r="H171" s="51"/>
    </row>
    <row r="172" spans="2:8" ht="3.75" customHeight="1">
      <c r="B172" s="49"/>
      <c r="C172" s="50"/>
      <c r="D172" s="50"/>
      <c r="E172" s="50"/>
      <c r="F172" s="50"/>
      <c r="G172" s="50"/>
      <c r="H172" s="51"/>
    </row>
    <row r="173" spans="2:8">
      <c r="B173" s="49"/>
      <c r="C173" s="59" t="s">
        <v>64</v>
      </c>
      <c r="D173" s="153"/>
      <c r="E173" s="154"/>
      <c r="F173" s="154"/>
      <c r="G173" s="155"/>
      <c r="H173" s="51"/>
    </row>
    <row r="174" spans="2:8" ht="4.5" customHeight="1" thickBot="1">
      <c r="B174" s="63"/>
      <c r="C174" s="64"/>
      <c r="D174" s="64"/>
      <c r="E174" s="64"/>
      <c r="F174" s="64"/>
      <c r="G174" s="64"/>
      <c r="H174" s="65"/>
    </row>
    <row r="175" spans="2:8" ht="3.75" customHeight="1" thickTop="1">
      <c r="B175" s="49"/>
      <c r="C175" s="50"/>
      <c r="D175" s="50"/>
      <c r="E175" s="50"/>
      <c r="F175" s="50"/>
      <c r="G175" s="50"/>
      <c r="H175" s="51"/>
    </row>
    <row r="176" spans="2:8">
      <c r="B176" s="49"/>
      <c r="C176" s="59" t="s">
        <v>59</v>
      </c>
      <c r="D176" s="152"/>
      <c r="E176" s="152"/>
      <c r="F176" s="152"/>
      <c r="G176" s="152"/>
      <c r="H176" s="51"/>
    </row>
    <row r="177" spans="2:9" ht="3.75" customHeight="1">
      <c r="B177" s="49"/>
      <c r="C177" s="50"/>
      <c r="D177" s="50"/>
      <c r="E177" s="50"/>
      <c r="F177" s="50"/>
      <c r="G177" s="50"/>
      <c r="H177" s="51"/>
    </row>
    <row r="178" spans="2:9">
      <c r="B178" s="49"/>
      <c r="C178" s="59" t="s">
        <v>60</v>
      </c>
      <c r="D178" s="159"/>
      <c r="E178" s="160"/>
      <c r="F178" s="160"/>
      <c r="G178" s="161"/>
      <c r="H178" s="51"/>
    </row>
    <row r="179" spans="2:9" ht="3.75" customHeight="1">
      <c r="B179" s="49"/>
      <c r="C179" s="50"/>
      <c r="D179" s="50"/>
      <c r="E179" s="50"/>
      <c r="F179" s="50"/>
      <c r="G179" s="50"/>
      <c r="H179" s="51"/>
    </row>
    <row r="180" spans="2:9">
      <c r="B180" s="49"/>
      <c r="C180" s="197" t="s">
        <v>61</v>
      </c>
      <c r="D180" s="178"/>
      <c r="E180" s="199"/>
      <c r="F180" s="199"/>
      <c r="G180" s="200"/>
      <c r="H180" s="51"/>
    </row>
    <row r="181" spans="2:9">
      <c r="B181" s="49"/>
      <c r="C181" s="198"/>
      <c r="D181" s="201"/>
      <c r="E181" s="202"/>
      <c r="F181" s="202"/>
      <c r="G181" s="203"/>
      <c r="H181" s="51"/>
    </row>
    <row r="182" spans="2:9" ht="3.75" customHeight="1">
      <c r="B182" s="49"/>
      <c r="C182" s="50"/>
      <c r="D182" s="50"/>
      <c r="E182" s="50"/>
      <c r="F182" s="50"/>
      <c r="G182" s="50"/>
      <c r="H182" s="51"/>
    </row>
    <row r="183" spans="2:9">
      <c r="B183" s="49"/>
      <c r="C183" s="59" t="s">
        <v>62</v>
      </c>
      <c r="D183" s="159"/>
      <c r="E183" s="160"/>
      <c r="F183" s="160"/>
      <c r="G183" s="161"/>
      <c r="H183" s="51"/>
    </row>
    <row r="184" spans="2:9" ht="3.75" customHeight="1">
      <c r="B184" s="49"/>
      <c r="C184" s="50"/>
      <c r="D184" s="50"/>
      <c r="E184" s="50"/>
      <c r="F184" s="50"/>
      <c r="G184" s="50"/>
      <c r="H184" s="51"/>
    </row>
    <row r="185" spans="2:9">
      <c r="B185" s="49"/>
      <c r="C185" s="59" t="s">
        <v>63</v>
      </c>
      <c r="D185" s="204"/>
      <c r="E185" s="157"/>
      <c r="F185" s="157"/>
      <c r="G185" s="158"/>
      <c r="H185" s="51"/>
    </row>
    <row r="186" spans="2:9" ht="3.75" customHeight="1">
      <c r="B186" s="49"/>
      <c r="C186" s="50"/>
      <c r="D186" s="50"/>
      <c r="E186" s="50"/>
      <c r="F186" s="50"/>
      <c r="G186" s="50"/>
      <c r="H186" s="51"/>
    </row>
    <row r="187" spans="2:9">
      <c r="B187" s="49"/>
      <c r="C187" s="59" t="s">
        <v>64</v>
      </c>
      <c r="D187" s="153"/>
      <c r="E187" s="154"/>
      <c r="F187" s="154"/>
      <c r="G187" s="155"/>
      <c r="H187" s="51"/>
    </row>
    <row r="188" spans="2:9" ht="5.25" customHeight="1" thickBot="1">
      <c r="B188" s="60"/>
      <c r="C188" s="61"/>
      <c r="D188" s="61"/>
      <c r="E188" s="61"/>
      <c r="F188" s="61"/>
      <c r="G188" s="61"/>
      <c r="H188" s="62"/>
    </row>
    <row r="189" spans="2:9" ht="5.25" customHeight="1">
      <c r="B189" s="46"/>
      <c r="C189" s="47"/>
      <c r="D189" s="47"/>
      <c r="E189" s="47"/>
      <c r="F189" s="47"/>
      <c r="G189" s="47"/>
      <c r="H189" s="48"/>
    </row>
    <row r="190" spans="2:9" ht="35.25" customHeight="1">
      <c r="B190" s="49"/>
      <c r="C190" s="162" t="s">
        <v>65</v>
      </c>
      <c r="D190" s="162"/>
      <c r="E190" s="162"/>
      <c r="F190" s="50"/>
      <c r="G190" s="90" t="s">
        <v>8</v>
      </c>
      <c r="H190" s="51"/>
      <c r="I190" s="121" t="str">
        <f>IF(G190="OUI",1,IF(G190="NON",0,IF(G190="NON APPLICABLE","","")))</f>
        <v/>
      </c>
    </row>
    <row r="191" spans="2:9" ht="3.75" customHeight="1">
      <c r="B191" s="49"/>
      <c r="C191" s="50"/>
      <c r="D191" s="50"/>
      <c r="E191" s="50"/>
      <c r="F191" s="50"/>
      <c r="G191" s="50"/>
      <c r="H191" s="51"/>
    </row>
    <row r="192" spans="2:9">
      <c r="B192" s="49"/>
      <c r="C192" s="59" t="s">
        <v>59</v>
      </c>
      <c r="D192" s="152"/>
      <c r="E192" s="152"/>
      <c r="F192" s="152"/>
      <c r="G192" s="152"/>
      <c r="H192" s="51"/>
    </row>
    <row r="193" spans="2:8" ht="3.75" customHeight="1">
      <c r="B193" s="49"/>
      <c r="C193" s="50"/>
      <c r="D193" s="50"/>
      <c r="E193" s="50"/>
      <c r="F193" s="50"/>
      <c r="G193" s="50"/>
      <c r="H193" s="51"/>
    </row>
    <row r="194" spans="2:8">
      <c r="B194" s="49"/>
      <c r="C194" s="59" t="s">
        <v>60</v>
      </c>
      <c r="D194" s="159"/>
      <c r="E194" s="160"/>
      <c r="F194" s="160"/>
      <c r="G194" s="161"/>
      <c r="H194" s="51"/>
    </row>
    <row r="195" spans="2:8" ht="3.75" customHeight="1">
      <c r="B195" s="49"/>
      <c r="C195" s="50"/>
      <c r="D195" s="50"/>
      <c r="E195" s="50"/>
      <c r="F195" s="50"/>
      <c r="G195" s="50"/>
      <c r="H195" s="51"/>
    </row>
    <row r="196" spans="2:8">
      <c r="B196" s="49"/>
      <c r="C196" s="197" t="s">
        <v>61</v>
      </c>
      <c r="D196" s="178"/>
      <c r="E196" s="199"/>
      <c r="F196" s="199"/>
      <c r="G196" s="200"/>
      <c r="H196" s="51"/>
    </row>
    <row r="197" spans="2:8">
      <c r="B197" s="49"/>
      <c r="C197" s="198"/>
      <c r="D197" s="201"/>
      <c r="E197" s="202"/>
      <c r="F197" s="202"/>
      <c r="G197" s="203"/>
      <c r="H197" s="51"/>
    </row>
    <row r="198" spans="2:8" ht="3.75" customHeight="1">
      <c r="B198" s="49"/>
      <c r="C198" s="50"/>
      <c r="D198" s="50"/>
      <c r="E198" s="50"/>
      <c r="F198" s="50"/>
      <c r="G198" s="50"/>
      <c r="H198" s="51"/>
    </row>
    <row r="199" spans="2:8">
      <c r="B199" s="49"/>
      <c r="C199" s="59" t="s">
        <v>62</v>
      </c>
      <c r="D199" s="159"/>
      <c r="E199" s="160"/>
      <c r="F199" s="160"/>
      <c r="G199" s="161"/>
      <c r="H199" s="51"/>
    </row>
    <row r="200" spans="2:8" ht="3.75" customHeight="1">
      <c r="B200" s="49"/>
      <c r="C200" s="50"/>
      <c r="D200" s="50"/>
      <c r="E200" s="50"/>
      <c r="F200" s="50"/>
      <c r="G200" s="50"/>
      <c r="H200" s="51"/>
    </row>
    <row r="201" spans="2:8">
      <c r="B201" s="49"/>
      <c r="C201" s="59" t="s">
        <v>63</v>
      </c>
      <c r="D201" s="204"/>
      <c r="E201" s="157"/>
      <c r="F201" s="157"/>
      <c r="G201" s="158"/>
      <c r="H201" s="51"/>
    </row>
    <row r="202" spans="2:8" ht="3.75" customHeight="1">
      <c r="B202" s="49"/>
      <c r="C202" s="50"/>
      <c r="D202" s="50"/>
      <c r="E202" s="50"/>
      <c r="F202" s="50"/>
      <c r="G202" s="50"/>
      <c r="H202" s="51"/>
    </row>
    <row r="203" spans="2:8">
      <c r="B203" s="49"/>
      <c r="C203" s="59" t="s">
        <v>64</v>
      </c>
      <c r="D203" s="153"/>
      <c r="E203" s="154"/>
      <c r="F203" s="154"/>
      <c r="G203" s="155"/>
      <c r="H203" s="51"/>
    </row>
    <row r="204" spans="2:8" ht="4.5" customHeight="1" thickBot="1">
      <c r="B204" s="63"/>
      <c r="C204" s="64"/>
      <c r="D204" s="64"/>
      <c r="E204" s="64"/>
      <c r="F204" s="64"/>
      <c r="G204" s="64"/>
      <c r="H204" s="65"/>
    </row>
    <row r="205" spans="2:8" ht="3.75" customHeight="1" thickTop="1">
      <c r="B205" s="49"/>
      <c r="C205" s="50"/>
      <c r="D205" s="50"/>
      <c r="E205" s="50"/>
      <c r="F205" s="50"/>
      <c r="G205" s="50"/>
      <c r="H205" s="51"/>
    </row>
    <row r="206" spans="2:8">
      <c r="B206" s="49"/>
      <c r="C206" s="59" t="s">
        <v>59</v>
      </c>
      <c r="D206" s="152"/>
      <c r="E206" s="152"/>
      <c r="F206" s="152"/>
      <c r="G206" s="152"/>
      <c r="H206" s="51"/>
    </row>
    <row r="207" spans="2:8" ht="3.75" customHeight="1">
      <c r="B207" s="49"/>
      <c r="C207" s="50"/>
      <c r="D207" s="50"/>
      <c r="E207" s="50"/>
      <c r="F207" s="50"/>
      <c r="G207" s="50"/>
      <c r="H207" s="51"/>
    </row>
    <row r="208" spans="2:8">
      <c r="B208" s="49"/>
      <c r="C208" s="59" t="s">
        <v>60</v>
      </c>
      <c r="D208" s="159"/>
      <c r="E208" s="160"/>
      <c r="F208" s="160"/>
      <c r="G208" s="161"/>
      <c r="H208" s="51"/>
    </row>
    <row r="209" spans="2:8" ht="3.75" customHeight="1">
      <c r="B209" s="49"/>
      <c r="C209" s="50"/>
      <c r="D209" s="50"/>
      <c r="E209" s="50"/>
      <c r="F209" s="50"/>
      <c r="G209" s="50"/>
      <c r="H209" s="51"/>
    </row>
    <row r="210" spans="2:8">
      <c r="B210" s="49"/>
      <c r="C210" s="197" t="s">
        <v>61</v>
      </c>
      <c r="D210" s="178"/>
      <c r="E210" s="199"/>
      <c r="F210" s="199"/>
      <c r="G210" s="200"/>
      <c r="H210" s="51"/>
    </row>
    <row r="211" spans="2:8">
      <c r="B211" s="49"/>
      <c r="C211" s="198"/>
      <c r="D211" s="201"/>
      <c r="E211" s="202"/>
      <c r="F211" s="202"/>
      <c r="G211" s="203"/>
      <c r="H211" s="51"/>
    </row>
    <row r="212" spans="2:8" ht="3.75" customHeight="1">
      <c r="B212" s="49"/>
      <c r="C212" s="50"/>
      <c r="D212" s="50"/>
      <c r="E212" s="50"/>
      <c r="F212" s="50"/>
      <c r="G212" s="50"/>
      <c r="H212" s="51"/>
    </row>
    <row r="213" spans="2:8">
      <c r="B213" s="49"/>
      <c r="C213" s="59" t="s">
        <v>62</v>
      </c>
      <c r="D213" s="159"/>
      <c r="E213" s="160"/>
      <c r="F213" s="160"/>
      <c r="G213" s="161"/>
      <c r="H213" s="51"/>
    </row>
    <row r="214" spans="2:8" ht="3.75" customHeight="1">
      <c r="B214" s="49"/>
      <c r="C214" s="50"/>
      <c r="D214" s="50"/>
      <c r="E214" s="50"/>
      <c r="F214" s="50"/>
      <c r="G214" s="50"/>
      <c r="H214" s="51"/>
    </row>
    <row r="215" spans="2:8">
      <c r="B215" s="49"/>
      <c r="C215" s="59" t="s">
        <v>63</v>
      </c>
      <c r="D215" s="204"/>
      <c r="E215" s="157"/>
      <c r="F215" s="157"/>
      <c r="G215" s="158"/>
      <c r="H215" s="51"/>
    </row>
    <row r="216" spans="2:8" ht="3.75" customHeight="1">
      <c r="B216" s="49"/>
      <c r="C216" s="50"/>
      <c r="D216" s="50"/>
      <c r="E216" s="50"/>
      <c r="F216" s="50"/>
      <c r="G216" s="50"/>
      <c r="H216" s="51"/>
    </row>
    <row r="217" spans="2:8">
      <c r="B217" s="49"/>
      <c r="C217" s="59" t="s">
        <v>64</v>
      </c>
      <c r="D217" s="153"/>
      <c r="E217" s="154"/>
      <c r="F217" s="154"/>
      <c r="G217" s="155"/>
      <c r="H217" s="51"/>
    </row>
    <row r="218" spans="2:8" ht="4.5" customHeight="1" thickBot="1">
      <c r="B218" s="63"/>
      <c r="C218" s="64"/>
      <c r="D218" s="64"/>
      <c r="E218" s="64"/>
      <c r="F218" s="64"/>
      <c r="G218" s="64"/>
      <c r="H218" s="65"/>
    </row>
    <row r="219" spans="2:8" ht="3.75" customHeight="1" thickTop="1">
      <c r="B219" s="49"/>
      <c r="C219" s="50"/>
      <c r="D219" s="50"/>
      <c r="E219" s="50"/>
      <c r="F219" s="50"/>
      <c r="G219" s="50"/>
      <c r="H219" s="51"/>
    </row>
    <row r="220" spans="2:8">
      <c r="B220" s="49"/>
      <c r="C220" s="59" t="s">
        <v>59</v>
      </c>
      <c r="D220" s="152"/>
      <c r="E220" s="152"/>
      <c r="F220" s="152"/>
      <c r="G220" s="152"/>
      <c r="H220" s="51"/>
    </row>
    <row r="221" spans="2:8" ht="3.75" customHeight="1">
      <c r="B221" s="49"/>
      <c r="C221" s="50"/>
      <c r="D221" s="50"/>
      <c r="E221" s="50"/>
      <c r="F221" s="50"/>
      <c r="G221" s="50"/>
      <c r="H221" s="51"/>
    </row>
    <row r="222" spans="2:8">
      <c r="B222" s="49"/>
      <c r="C222" s="59" t="s">
        <v>60</v>
      </c>
      <c r="D222" s="159"/>
      <c r="E222" s="160"/>
      <c r="F222" s="160"/>
      <c r="G222" s="161"/>
      <c r="H222" s="51"/>
    </row>
    <row r="223" spans="2:8" ht="3.75" customHeight="1">
      <c r="B223" s="49"/>
      <c r="C223" s="50"/>
      <c r="D223" s="50"/>
      <c r="E223" s="50"/>
      <c r="F223" s="50"/>
      <c r="G223" s="50"/>
      <c r="H223" s="51"/>
    </row>
    <row r="224" spans="2:8">
      <c r="B224" s="49"/>
      <c r="C224" s="197" t="s">
        <v>61</v>
      </c>
      <c r="D224" s="178"/>
      <c r="E224" s="199"/>
      <c r="F224" s="199"/>
      <c r="G224" s="200"/>
      <c r="H224" s="51"/>
    </row>
    <row r="225" spans="2:9">
      <c r="B225" s="49"/>
      <c r="C225" s="198"/>
      <c r="D225" s="201"/>
      <c r="E225" s="202"/>
      <c r="F225" s="202"/>
      <c r="G225" s="203"/>
      <c r="H225" s="51"/>
    </row>
    <row r="226" spans="2:9" ht="3.75" customHeight="1">
      <c r="B226" s="49"/>
      <c r="C226" s="50"/>
      <c r="D226" s="50"/>
      <c r="E226" s="50"/>
      <c r="F226" s="50"/>
      <c r="G226" s="50"/>
      <c r="H226" s="51"/>
    </row>
    <row r="227" spans="2:9">
      <c r="B227" s="49"/>
      <c r="C227" s="59" t="s">
        <v>62</v>
      </c>
      <c r="D227" s="159"/>
      <c r="E227" s="160"/>
      <c r="F227" s="160"/>
      <c r="G227" s="161"/>
      <c r="H227" s="51"/>
    </row>
    <row r="228" spans="2:9" ht="3.75" customHeight="1">
      <c r="B228" s="49"/>
      <c r="C228" s="50"/>
      <c r="D228" s="50"/>
      <c r="E228" s="50"/>
      <c r="F228" s="50"/>
      <c r="G228" s="50"/>
      <c r="H228" s="51"/>
    </row>
    <row r="229" spans="2:9">
      <c r="B229" s="49"/>
      <c r="C229" s="59" t="s">
        <v>63</v>
      </c>
      <c r="D229" s="204"/>
      <c r="E229" s="157"/>
      <c r="F229" s="157"/>
      <c r="G229" s="158"/>
      <c r="H229" s="51"/>
    </row>
    <row r="230" spans="2:9" ht="3.75" customHeight="1">
      <c r="B230" s="49"/>
      <c r="C230" s="50"/>
      <c r="D230" s="50"/>
      <c r="E230" s="50"/>
      <c r="F230" s="50"/>
      <c r="G230" s="50"/>
      <c r="H230" s="51"/>
    </row>
    <row r="231" spans="2:9">
      <c r="B231" s="49"/>
      <c r="C231" s="59" t="s">
        <v>64</v>
      </c>
      <c r="D231" s="153"/>
      <c r="E231" s="154"/>
      <c r="F231" s="154"/>
      <c r="G231" s="155"/>
      <c r="H231" s="51"/>
    </row>
    <row r="232" spans="2:9" ht="4.5" customHeight="1">
      <c r="B232" s="52"/>
      <c r="C232" s="53"/>
      <c r="D232" s="53"/>
      <c r="E232" s="53"/>
      <c r="F232" s="53"/>
      <c r="G232" s="53"/>
      <c r="H232" s="54"/>
    </row>
    <row r="233" spans="2:9" ht="3.75" customHeight="1">
      <c r="B233" s="49"/>
      <c r="C233" s="50"/>
      <c r="D233" s="50"/>
      <c r="E233" s="50"/>
      <c r="F233" s="50"/>
      <c r="G233" s="50"/>
      <c r="H233" s="51"/>
    </row>
    <row r="234" spans="2:9">
      <c r="B234" s="49"/>
      <c r="C234" s="150" t="s">
        <v>66</v>
      </c>
      <c r="D234" s="150"/>
      <c r="E234" s="150"/>
      <c r="F234" s="50"/>
      <c r="G234" s="90" t="s">
        <v>8</v>
      </c>
      <c r="H234" s="51"/>
      <c r="I234" s="121" t="str">
        <f>IF(G234="OUI",1,IF(G234="NON",0,IF(G234="NON APPLICABLE","","")))</f>
        <v/>
      </c>
    </row>
    <row r="235" spans="2:9" ht="3.75" customHeight="1">
      <c r="B235" s="49"/>
      <c r="C235" s="50"/>
      <c r="D235" s="50"/>
      <c r="E235" s="50"/>
      <c r="F235" s="50"/>
      <c r="G235" s="50"/>
      <c r="H235" s="51"/>
    </row>
    <row r="236" spans="2:9">
      <c r="B236" s="49"/>
      <c r="C236" s="163" t="s">
        <v>67</v>
      </c>
      <c r="D236" s="178"/>
      <c r="E236" s="179"/>
      <c r="F236" s="179"/>
      <c r="G236" s="180"/>
      <c r="H236" s="51"/>
    </row>
    <row r="237" spans="2:9">
      <c r="B237" s="49"/>
      <c r="C237" s="164"/>
      <c r="D237" s="181"/>
      <c r="E237" s="182"/>
      <c r="F237" s="182"/>
      <c r="G237" s="183"/>
      <c r="H237" s="51"/>
    </row>
    <row r="238" spans="2:9" ht="4.5" customHeight="1">
      <c r="B238" s="52"/>
      <c r="C238" s="53"/>
      <c r="D238" s="53"/>
      <c r="E238" s="53"/>
      <c r="F238" s="53"/>
      <c r="G238" s="53"/>
      <c r="H238" s="54"/>
    </row>
    <row r="239" spans="2:9" ht="3.75" customHeight="1">
      <c r="B239" s="49"/>
      <c r="C239" s="50"/>
      <c r="D239" s="50"/>
      <c r="E239" s="50"/>
      <c r="F239" s="50"/>
      <c r="G239" s="50"/>
      <c r="H239" s="51"/>
    </row>
    <row r="240" spans="2:9">
      <c r="B240" s="49"/>
      <c r="C240" s="185" t="s">
        <v>68</v>
      </c>
      <c r="D240" s="185"/>
      <c r="E240" s="185"/>
      <c r="F240" s="50"/>
      <c r="G240" s="90" t="s">
        <v>8</v>
      </c>
      <c r="H240" s="51"/>
      <c r="I240" s="121" t="str">
        <f>IF(G240="OUI",1,IF(G240="NON",0,IF(G240="NON APPLICABLE","","")))</f>
        <v/>
      </c>
    </row>
    <row r="241" spans="2:10" ht="3.75" customHeight="1">
      <c r="B241" s="49"/>
      <c r="C241" s="50"/>
      <c r="D241" s="50"/>
      <c r="E241" s="50"/>
      <c r="F241" s="50"/>
      <c r="G241" s="50"/>
      <c r="H241" s="51"/>
    </row>
    <row r="242" spans="2:10">
      <c r="B242" s="49"/>
      <c r="C242" s="163" t="s">
        <v>69</v>
      </c>
      <c r="D242" s="178"/>
      <c r="E242" s="179"/>
      <c r="F242" s="179"/>
      <c r="G242" s="180"/>
      <c r="H242" s="51"/>
    </row>
    <row r="243" spans="2:10" ht="25.15" customHeight="1">
      <c r="B243" s="49"/>
      <c r="C243" s="164"/>
      <c r="D243" s="181"/>
      <c r="E243" s="182"/>
      <c r="F243" s="182"/>
      <c r="G243" s="183"/>
      <c r="H243" s="51"/>
    </row>
    <row r="244" spans="2:10" ht="4.5" customHeight="1">
      <c r="B244" s="52"/>
      <c r="C244" s="53"/>
      <c r="D244" s="53"/>
      <c r="E244" s="53"/>
      <c r="F244" s="53"/>
      <c r="G244" s="53"/>
      <c r="H244" s="54"/>
    </row>
    <row r="245" spans="2:10" ht="3.75" customHeight="1">
      <c r="B245" s="49"/>
      <c r="C245" s="50"/>
      <c r="D245" s="50"/>
      <c r="E245" s="50"/>
      <c r="F245" s="50"/>
      <c r="G245" s="50"/>
      <c r="H245" s="51"/>
    </row>
    <row r="246" spans="2:10">
      <c r="B246" s="49"/>
      <c r="C246" s="185" t="s">
        <v>70</v>
      </c>
      <c r="D246" s="185"/>
      <c r="E246" s="185"/>
      <c r="F246" s="50"/>
      <c r="G246" s="90" t="s">
        <v>8</v>
      </c>
      <c r="H246" s="51"/>
      <c r="I246" s="121" t="str">
        <f>IF(G246="OUI",1,IF(G246="NON",0,IF(G246="NON APPLICABLE","","")))</f>
        <v/>
      </c>
    </row>
    <row r="247" spans="2:10" ht="3.75" customHeight="1">
      <c r="B247" s="49"/>
      <c r="C247" s="50"/>
      <c r="D247" s="50"/>
      <c r="E247" s="50"/>
      <c r="F247" s="50"/>
      <c r="G247" s="50"/>
      <c r="H247" s="51"/>
    </row>
    <row r="248" spans="2:10">
      <c r="B248" s="49"/>
      <c r="C248" s="163" t="s">
        <v>71</v>
      </c>
      <c r="D248" s="178"/>
      <c r="E248" s="179"/>
      <c r="F248" s="179"/>
      <c r="G248" s="180"/>
      <c r="H248" s="51"/>
    </row>
    <row r="249" spans="2:10">
      <c r="B249" s="49"/>
      <c r="C249" s="164"/>
      <c r="D249" s="181"/>
      <c r="E249" s="182"/>
      <c r="F249" s="182"/>
      <c r="G249" s="183"/>
      <c r="H249" s="51"/>
    </row>
    <row r="250" spans="2:10" ht="4.5" customHeight="1">
      <c r="B250" s="52"/>
      <c r="C250" s="53"/>
      <c r="D250" s="53"/>
      <c r="E250" s="53"/>
      <c r="F250" s="53"/>
      <c r="G250" s="53"/>
      <c r="H250" s="54"/>
    </row>
    <row r="251" spans="2:10">
      <c r="B251" s="50"/>
      <c r="C251" s="50"/>
      <c r="D251" s="50"/>
      <c r="E251" s="50"/>
      <c r="F251" s="50"/>
      <c r="G251" s="50"/>
      <c r="H251" s="50"/>
      <c r="I251" s="122" t="e">
        <f>SUM(I123:I250)*20/COUNT(I123:I250)</f>
        <v>#DIV/0!</v>
      </c>
    </row>
    <row r="252" spans="2:10" ht="21.6" thickBot="1">
      <c r="B252" s="196" t="s">
        <v>72</v>
      </c>
      <c r="C252" s="196"/>
      <c r="D252" s="196"/>
      <c r="E252" s="196"/>
      <c r="F252" s="196"/>
      <c r="G252" s="196"/>
      <c r="H252" s="196"/>
      <c r="J252"/>
    </row>
    <row r="253" spans="2:10" ht="7.5" customHeight="1" thickTop="1" thickBot="1">
      <c r="B253" s="50"/>
      <c r="C253" s="50"/>
      <c r="D253" s="50"/>
      <c r="E253" s="50"/>
      <c r="F253" s="50"/>
      <c r="G253" s="50"/>
      <c r="H253" s="50"/>
    </row>
    <row r="254" spans="2:10" ht="3.75" customHeight="1">
      <c r="B254" s="46"/>
      <c r="C254" s="47"/>
      <c r="D254" s="47"/>
      <c r="E254" s="47"/>
      <c r="F254" s="47"/>
      <c r="G254" s="47"/>
      <c r="H254" s="48"/>
    </row>
    <row r="255" spans="2:10">
      <c r="B255" s="49"/>
      <c r="C255" s="166" t="s">
        <v>73</v>
      </c>
      <c r="D255" s="166"/>
      <c r="E255" s="166"/>
      <c r="F255" s="50"/>
      <c r="G255" s="89" t="s">
        <v>8</v>
      </c>
      <c r="H255" s="51"/>
      <c r="I255" s="121" t="str">
        <f>IF(G255="OUI",1,IF(G255="NON",0,IF(G255="NON APPLICABLE","","")))</f>
        <v/>
      </c>
    </row>
    <row r="256" spans="2:10" ht="3.75" customHeight="1">
      <c r="B256" s="49"/>
      <c r="C256" s="50"/>
      <c r="D256" s="50"/>
      <c r="E256" s="50"/>
      <c r="F256" s="50"/>
      <c r="G256" s="50"/>
      <c r="H256" s="51"/>
    </row>
    <row r="257" spans="2:9">
      <c r="B257" s="49"/>
      <c r="C257" s="149" t="s">
        <v>74</v>
      </c>
      <c r="D257" s="149"/>
      <c r="E257" s="149"/>
      <c r="F257" s="50"/>
      <c r="G257" s="118" t="s">
        <v>8</v>
      </c>
      <c r="H257" s="51"/>
    </row>
    <row r="258" spans="2:9" ht="3.75" customHeight="1">
      <c r="B258" s="49"/>
      <c r="C258" s="50"/>
      <c r="D258" s="50"/>
      <c r="E258" s="50"/>
      <c r="F258" s="50"/>
      <c r="G258" s="50"/>
      <c r="H258" s="51"/>
    </row>
    <row r="259" spans="2:9">
      <c r="B259" s="49"/>
      <c r="C259" s="149" t="s">
        <v>75</v>
      </c>
      <c r="D259" s="149"/>
      <c r="E259" s="149"/>
      <c r="F259" s="50"/>
      <c r="G259" s="118" t="s">
        <v>8</v>
      </c>
      <c r="H259" s="51"/>
    </row>
    <row r="260" spans="2:9" ht="3.75" customHeight="1">
      <c r="B260" s="49"/>
      <c r="C260" s="50"/>
      <c r="D260" s="50"/>
      <c r="E260" s="50"/>
      <c r="F260" s="50"/>
      <c r="G260" s="50"/>
      <c r="H260" s="51"/>
    </row>
    <row r="261" spans="2:9">
      <c r="B261" s="49"/>
      <c r="C261" s="149" t="s">
        <v>76</v>
      </c>
      <c r="D261" s="149"/>
      <c r="E261" s="149"/>
      <c r="F261" s="50"/>
      <c r="G261" s="118" t="s">
        <v>8</v>
      </c>
      <c r="H261" s="51"/>
    </row>
    <row r="262" spans="2:9" ht="3.75" customHeight="1">
      <c r="B262" s="49"/>
      <c r="C262" s="50"/>
      <c r="D262" s="50"/>
      <c r="E262" s="50"/>
      <c r="F262" s="50"/>
      <c r="G262" s="50"/>
      <c r="H262" s="51"/>
    </row>
    <row r="263" spans="2:9" ht="3.75" customHeight="1">
      <c r="B263" s="52"/>
      <c r="C263" s="53"/>
      <c r="D263" s="53"/>
      <c r="E263" s="53"/>
      <c r="F263" s="53"/>
      <c r="G263" s="53"/>
      <c r="H263" s="54"/>
    </row>
    <row r="264" spans="2:9" ht="3.75" customHeight="1">
      <c r="B264" s="49"/>
      <c r="C264" s="50"/>
      <c r="D264" s="50"/>
      <c r="E264" s="50"/>
      <c r="F264" s="50"/>
      <c r="G264" s="50"/>
      <c r="H264" s="51"/>
    </row>
    <row r="265" spans="2:9">
      <c r="B265" s="49"/>
      <c r="C265" s="150" t="s">
        <v>77</v>
      </c>
      <c r="D265" s="150"/>
      <c r="E265" s="150"/>
      <c r="F265" s="50"/>
      <c r="G265" s="89" t="s">
        <v>8</v>
      </c>
      <c r="H265" s="51"/>
      <c r="I265" s="121" t="str">
        <f>IF(G265="OUI",1,IF(G265="NON",0,IF(G265="NON APPLICABLE","","")))</f>
        <v/>
      </c>
    </row>
    <row r="266" spans="2:9" ht="3.75" customHeight="1">
      <c r="B266" s="49"/>
      <c r="C266" s="50"/>
      <c r="D266" s="50"/>
      <c r="E266" s="50"/>
      <c r="F266" s="50"/>
      <c r="G266" s="50"/>
      <c r="H266" s="51"/>
    </row>
    <row r="267" spans="2:9">
      <c r="B267" s="49"/>
      <c r="C267" s="163" t="s">
        <v>78</v>
      </c>
      <c r="D267" s="167"/>
      <c r="E267" s="168"/>
      <c r="F267" s="168"/>
      <c r="G267" s="169"/>
      <c r="H267" s="51"/>
    </row>
    <row r="268" spans="2:9">
      <c r="B268" s="49"/>
      <c r="C268" s="164"/>
      <c r="D268" s="170"/>
      <c r="E268" s="171"/>
      <c r="F268" s="171"/>
      <c r="G268" s="172"/>
      <c r="H268" s="51"/>
    </row>
    <row r="269" spans="2:9" ht="3.75" customHeight="1">
      <c r="B269" s="52"/>
      <c r="C269" s="53"/>
      <c r="D269" s="53"/>
      <c r="E269" s="53"/>
      <c r="F269" s="53"/>
      <c r="G269" s="53"/>
      <c r="H269" s="54"/>
    </row>
    <row r="270" spans="2:9" ht="3.75" customHeight="1">
      <c r="B270" s="49"/>
      <c r="C270" s="50"/>
      <c r="D270" s="50"/>
      <c r="E270" s="50"/>
      <c r="F270" s="50"/>
      <c r="G270" s="50"/>
      <c r="H270" s="51"/>
    </row>
    <row r="271" spans="2:9">
      <c r="B271" s="49"/>
      <c r="C271" s="150" t="s">
        <v>79</v>
      </c>
      <c r="D271" s="150"/>
      <c r="E271" s="150"/>
      <c r="F271" s="50"/>
      <c r="G271" s="89" t="s">
        <v>8</v>
      </c>
      <c r="H271" s="51"/>
      <c r="I271" s="121" t="str">
        <f>IF(G271="OUI",1,IF(G271="NON",0,IF(G271="NON APPLICABLE","","")))</f>
        <v/>
      </c>
    </row>
    <row r="272" spans="2:9" ht="3.75" customHeight="1">
      <c r="B272" s="49"/>
      <c r="C272" s="50"/>
      <c r="D272" s="50"/>
      <c r="E272" s="50"/>
      <c r="F272" s="50"/>
      <c r="G272" s="50"/>
      <c r="H272" s="51"/>
    </row>
    <row r="273" spans="2:9">
      <c r="B273" s="49"/>
      <c r="C273" s="163" t="s">
        <v>80</v>
      </c>
      <c r="D273" s="184"/>
      <c r="E273" s="168"/>
      <c r="F273" s="168"/>
      <c r="G273" s="169"/>
      <c r="H273" s="51"/>
    </row>
    <row r="274" spans="2:9">
      <c r="B274" s="49"/>
      <c r="C274" s="164"/>
      <c r="D274" s="170"/>
      <c r="E274" s="171"/>
      <c r="F274" s="171"/>
      <c r="G274" s="172"/>
      <c r="H274" s="51"/>
    </row>
    <row r="275" spans="2:9" ht="3.75" customHeight="1">
      <c r="B275" s="52"/>
      <c r="C275" s="53"/>
      <c r="D275" s="53"/>
      <c r="E275" s="53"/>
      <c r="F275" s="53"/>
      <c r="G275" s="53"/>
      <c r="H275" s="54"/>
    </row>
    <row r="276" spans="2:9" ht="5.25" customHeight="1">
      <c r="B276" s="49"/>
      <c r="C276" s="50"/>
      <c r="D276" s="50"/>
      <c r="E276" s="50"/>
      <c r="F276" s="50"/>
      <c r="G276" s="50"/>
      <c r="H276" s="51"/>
    </row>
    <row r="277" spans="2:9">
      <c r="B277" s="49"/>
      <c r="C277" s="150" t="s">
        <v>81</v>
      </c>
      <c r="D277" s="150"/>
      <c r="E277" s="150"/>
      <c r="F277" s="50"/>
      <c r="G277" s="89" t="s">
        <v>8</v>
      </c>
      <c r="H277" s="51"/>
      <c r="I277" s="121" t="str">
        <f>IF(G277="OUI",1,IF(G277="NON",0,IF(G277="NON APPLICABLE","","")))</f>
        <v/>
      </c>
    </row>
    <row r="278" spans="2:9" ht="3.75" customHeight="1">
      <c r="B278" s="49"/>
      <c r="C278" s="50"/>
      <c r="D278" s="50"/>
      <c r="E278" s="50"/>
      <c r="F278" s="50"/>
      <c r="G278" s="50"/>
      <c r="H278" s="51"/>
    </row>
    <row r="279" spans="2:9">
      <c r="B279" s="49"/>
      <c r="C279" s="151" t="s">
        <v>82</v>
      </c>
      <c r="D279" s="151"/>
      <c r="E279" s="173"/>
      <c r="F279" s="174"/>
      <c r="G279" s="175"/>
      <c r="H279" s="51"/>
    </row>
    <row r="280" spans="2:9" ht="3.75" customHeight="1">
      <c r="B280" s="49"/>
      <c r="C280" s="66"/>
      <c r="D280" s="66"/>
      <c r="E280" s="50"/>
      <c r="F280" s="50"/>
      <c r="G280" s="50"/>
      <c r="H280" s="51"/>
    </row>
    <row r="281" spans="2:9">
      <c r="B281" s="49"/>
      <c r="C281" s="151" t="s">
        <v>83</v>
      </c>
      <c r="D281" s="151"/>
      <c r="E281" s="173"/>
      <c r="F281" s="174"/>
      <c r="G281" s="175"/>
      <c r="H281" s="51"/>
    </row>
    <row r="282" spans="2:9" ht="3.75" customHeight="1">
      <c r="B282" s="49"/>
      <c r="C282" s="66"/>
      <c r="D282" s="66"/>
      <c r="E282" s="50"/>
      <c r="F282" s="50"/>
      <c r="G282" s="50"/>
      <c r="H282" s="51"/>
    </row>
    <row r="283" spans="2:9">
      <c r="B283" s="49"/>
      <c r="C283" s="151" t="s">
        <v>84</v>
      </c>
      <c r="D283" s="151"/>
      <c r="E283" s="173"/>
      <c r="F283" s="174"/>
      <c r="G283" s="175"/>
      <c r="H283" s="51"/>
    </row>
    <row r="284" spans="2:9" ht="3.75" customHeight="1">
      <c r="B284" s="49"/>
      <c r="C284" s="66"/>
      <c r="D284" s="66"/>
      <c r="E284" s="50"/>
      <c r="F284" s="50"/>
      <c r="G284" s="50"/>
      <c r="H284" s="51"/>
    </row>
    <row r="285" spans="2:9">
      <c r="B285" s="49"/>
      <c r="C285" s="151" t="s">
        <v>85</v>
      </c>
      <c r="D285" s="151"/>
      <c r="E285" s="173"/>
      <c r="F285" s="174"/>
      <c r="G285" s="175"/>
      <c r="H285" s="51"/>
    </row>
    <row r="286" spans="2:9" ht="3.75" customHeight="1">
      <c r="B286" s="49"/>
      <c r="C286" s="66"/>
      <c r="D286" s="66"/>
      <c r="E286" s="50"/>
      <c r="F286" s="50"/>
      <c r="G286" s="50"/>
      <c r="H286" s="51"/>
    </row>
    <row r="287" spans="2:9">
      <c r="B287" s="49"/>
      <c r="C287" s="151" t="s">
        <v>86</v>
      </c>
      <c r="D287" s="151"/>
      <c r="E287" s="173"/>
      <c r="F287" s="174"/>
      <c r="G287" s="175"/>
      <c r="H287" s="51"/>
    </row>
    <row r="288" spans="2:9" ht="3.75" customHeight="1">
      <c r="B288" s="49"/>
      <c r="C288" s="66"/>
      <c r="D288" s="66"/>
      <c r="E288" s="50"/>
      <c r="F288" s="50"/>
      <c r="G288" s="50"/>
      <c r="H288" s="51"/>
    </row>
    <row r="289" spans="2:9">
      <c r="B289" s="49"/>
      <c r="C289" s="151" t="s">
        <v>87</v>
      </c>
      <c r="D289" s="151"/>
      <c r="E289" s="173"/>
      <c r="F289" s="174"/>
      <c r="G289" s="175"/>
      <c r="H289" s="51"/>
    </row>
    <row r="290" spans="2:9" ht="3.75" customHeight="1">
      <c r="B290" s="52"/>
      <c r="C290" s="53"/>
      <c r="D290" s="53"/>
      <c r="E290" s="53"/>
      <c r="F290" s="53"/>
      <c r="G290" s="53"/>
      <c r="H290" s="54"/>
    </row>
    <row r="291" spans="2:9" ht="3.75" customHeight="1">
      <c r="B291" s="49"/>
      <c r="C291" s="50"/>
      <c r="D291" s="50"/>
      <c r="E291" s="50"/>
      <c r="F291" s="50"/>
      <c r="G291" s="50"/>
      <c r="H291" s="51"/>
    </row>
    <row r="292" spans="2:9">
      <c r="B292" s="49"/>
      <c r="C292" s="185" t="s">
        <v>88</v>
      </c>
      <c r="D292" s="185"/>
      <c r="E292" s="185"/>
      <c r="F292" s="50"/>
      <c r="G292" s="89" t="s">
        <v>8</v>
      </c>
      <c r="H292" s="51"/>
      <c r="I292" s="121" t="str">
        <f>IF(G292="OUI",1,IF(G292="NON",0,IF(G292="NON APPLICABLE","","")))</f>
        <v/>
      </c>
    </row>
    <row r="293" spans="2:9" ht="3.75" customHeight="1">
      <c r="B293" s="49"/>
      <c r="C293" s="50"/>
      <c r="D293" s="50"/>
      <c r="E293" s="50"/>
      <c r="F293" s="50"/>
      <c r="G293" s="50"/>
      <c r="H293" s="51"/>
    </row>
    <row r="294" spans="2:9">
      <c r="B294" s="49"/>
      <c r="C294" s="163" t="s">
        <v>80</v>
      </c>
      <c r="D294" s="167"/>
      <c r="E294" s="168"/>
      <c r="F294" s="168"/>
      <c r="G294" s="169"/>
      <c r="H294" s="51"/>
    </row>
    <row r="295" spans="2:9">
      <c r="B295" s="49"/>
      <c r="C295" s="164"/>
      <c r="D295" s="170"/>
      <c r="E295" s="171"/>
      <c r="F295" s="171"/>
      <c r="G295" s="172"/>
      <c r="H295" s="51"/>
    </row>
    <row r="296" spans="2:9" ht="3.75" customHeight="1">
      <c r="B296" s="52"/>
      <c r="C296" s="53"/>
      <c r="D296" s="53"/>
      <c r="E296" s="53"/>
      <c r="F296" s="53"/>
      <c r="G296" s="53"/>
      <c r="H296" s="54"/>
    </row>
    <row r="297" spans="2:9" ht="5.25" customHeight="1">
      <c r="B297" s="49"/>
      <c r="C297" s="50"/>
      <c r="D297" s="50"/>
      <c r="E297" s="50"/>
      <c r="F297" s="50"/>
      <c r="G297" s="50"/>
      <c r="H297" s="51"/>
    </row>
    <row r="298" spans="2:9">
      <c r="B298" s="49"/>
      <c r="C298" s="162" t="s">
        <v>89</v>
      </c>
      <c r="D298" s="195"/>
      <c r="E298" s="195"/>
      <c r="F298" s="50"/>
      <c r="G298" s="89" t="s">
        <v>8</v>
      </c>
      <c r="H298" s="51"/>
      <c r="I298" s="121" t="str">
        <f>IF(G298="OUI",1,IF(G298="NON",0,IF(G298="NON APPLICABLE","","")))</f>
        <v/>
      </c>
    </row>
    <row r="299" spans="2:9" ht="3.75" customHeight="1">
      <c r="B299" s="49"/>
      <c r="C299" s="50"/>
      <c r="D299" s="50"/>
      <c r="E299" s="50"/>
      <c r="F299" s="50"/>
      <c r="G299" s="50"/>
      <c r="H299" s="51"/>
    </row>
    <row r="300" spans="2:9">
      <c r="B300" s="49"/>
      <c r="C300" s="163" t="s">
        <v>90</v>
      </c>
      <c r="D300" s="167"/>
      <c r="E300" s="186"/>
      <c r="F300" s="186"/>
      <c r="G300" s="187"/>
      <c r="H300" s="51"/>
    </row>
    <row r="301" spans="2:9">
      <c r="B301" s="49"/>
      <c r="C301" s="163"/>
      <c r="D301" s="188"/>
      <c r="E301" s="189"/>
      <c r="F301" s="189"/>
      <c r="G301" s="190"/>
      <c r="H301" s="51"/>
    </row>
    <row r="302" spans="2:9">
      <c r="B302" s="49"/>
      <c r="C302" s="163"/>
      <c r="D302" s="188"/>
      <c r="E302" s="189"/>
      <c r="F302" s="189"/>
      <c r="G302" s="190"/>
      <c r="H302" s="51"/>
    </row>
    <row r="303" spans="2:9">
      <c r="B303" s="49"/>
      <c r="C303" s="164"/>
      <c r="D303" s="191"/>
      <c r="E303" s="192"/>
      <c r="F303" s="192"/>
      <c r="G303" s="193"/>
      <c r="H303" s="51"/>
    </row>
    <row r="304" spans="2:9" ht="3.75" customHeight="1">
      <c r="B304" s="52"/>
      <c r="C304" s="53"/>
      <c r="D304" s="53"/>
      <c r="E304" s="53"/>
      <c r="F304" s="53"/>
      <c r="G304" s="53"/>
      <c r="H304" s="54"/>
    </row>
    <row r="305" spans="2:10" ht="3.75" customHeight="1">
      <c r="B305" s="49"/>
      <c r="C305" s="50"/>
      <c r="D305" s="50"/>
      <c r="E305" s="50"/>
      <c r="F305" s="50"/>
      <c r="G305" s="50"/>
      <c r="H305" s="51"/>
    </row>
    <row r="306" spans="2:10">
      <c r="B306" s="49"/>
      <c r="C306" s="185" t="s">
        <v>91</v>
      </c>
      <c r="D306" s="185"/>
      <c r="E306" s="185"/>
      <c r="F306" s="50"/>
      <c r="G306" s="89" t="s">
        <v>8</v>
      </c>
      <c r="H306" s="51"/>
      <c r="I306" s="121" t="str">
        <f>IF(G306="OUI",1,IF(G306="NON",0,IF(G306="NON APPLICABLE","","")))</f>
        <v/>
      </c>
    </row>
    <row r="307" spans="2:10" ht="3.75" customHeight="1">
      <c r="B307" s="49"/>
      <c r="C307" s="50"/>
      <c r="D307" s="50"/>
      <c r="E307" s="50"/>
      <c r="F307" s="50"/>
      <c r="G307" s="50"/>
      <c r="H307" s="51"/>
    </row>
    <row r="308" spans="2:10">
      <c r="B308" s="49"/>
      <c r="C308" s="59" t="s">
        <v>92</v>
      </c>
      <c r="D308" s="173"/>
      <c r="E308" s="174"/>
      <c r="F308" s="174"/>
      <c r="G308" s="175"/>
      <c r="H308" s="51"/>
    </row>
    <row r="309" spans="2:10" ht="3.75" customHeight="1">
      <c r="B309" s="49"/>
      <c r="C309" s="66"/>
      <c r="D309" s="66"/>
      <c r="E309" s="50"/>
      <c r="F309" s="50"/>
      <c r="G309" s="50"/>
      <c r="H309" s="51"/>
    </row>
    <row r="310" spans="2:10">
      <c r="B310" s="49"/>
      <c r="C310" s="59" t="s">
        <v>93</v>
      </c>
      <c r="D310" s="173"/>
      <c r="E310" s="174"/>
      <c r="F310" s="174"/>
      <c r="G310" s="175"/>
      <c r="H310" s="51"/>
    </row>
    <row r="311" spans="2:10" ht="3.75" customHeight="1">
      <c r="B311" s="49"/>
      <c r="C311" s="66"/>
      <c r="D311" s="66"/>
      <c r="E311" s="50"/>
      <c r="F311" s="50"/>
      <c r="G311" s="50"/>
      <c r="H311" s="51"/>
    </row>
    <row r="312" spans="2:10">
      <c r="B312" s="49"/>
      <c r="C312" s="59" t="s">
        <v>94</v>
      </c>
      <c r="D312" s="173"/>
      <c r="E312" s="174"/>
      <c r="F312" s="174"/>
      <c r="G312" s="175"/>
      <c r="H312" s="51"/>
    </row>
    <row r="313" spans="2:10" ht="3.75" customHeight="1">
      <c r="B313" s="52"/>
      <c r="C313" s="53"/>
      <c r="D313" s="53"/>
      <c r="E313" s="53"/>
      <c r="F313" s="53"/>
      <c r="G313" s="53"/>
      <c r="H313" s="54"/>
    </row>
    <row r="314" spans="2:10" ht="3.75" customHeight="1">
      <c r="B314" s="69"/>
      <c r="C314" s="45"/>
      <c r="D314" s="45"/>
      <c r="E314" s="45"/>
      <c r="F314" s="45"/>
      <c r="G314" s="45"/>
      <c r="H314" s="70"/>
      <c r="I314" s="127"/>
      <c r="J314"/>
    </row>
    <row r="315" spans="2:10">
      <c r="B315" s="49"/>
      <c r="C315" s="150" t="s">
        <v>95</v>
      </c>
      <c r="D315" s="150"/>
      <c r="E315" s="150"/>
      <c r="F315" s="50"/>
      <c r="G315" s="89" t="s">
        <v>8</v>
      </c>
      <c r="H315" s="51"/>
      <c r="I315" s="121" t="str">
        <f>IF(G315="OUI",1,IF(G315="NON",0,IF(G315="NON APPLICABLE","","")))</f>
        <v/>
      </c>
    </row>
    <row r="316" spans="2:10" ht="3.75" customHeight="1">
      <c r="B316" s="49"/>
      <c r="C316" s="50"/>
      <c r="D316" s="50"/>
      <c r="E316" s="50"/>
      <c r="F316" s="50"/>
      <c r="G316" s="50"/>
      <c r="H316" s="51"/>
    </row>
    <row r="317" spans="2:10">
      <c r="B317" s="49"/>
      <c r="C317" s="163" t="s">
        <v>80</v>
      </c>
      <c r="D317" s="167"/>
      <c r="E317" s="168"/>
      <c r="F317" s="168"/>
      <c r="G317" s="169"/>
      <c r="H317" s="51"/>
    </row>
    <row r="318" spans="2:10">
      <c r="B318" s="49"/>
      <c r="C318" s="164"/>
      <c r="D318" s="170"/>
      <c r="E318" s="171"/>
      <c r="F318" s="171"/>
      <c r="G318" s="172"/>
      <c r="H318" s="51"/>
    </row>
    <row r="319" spans="2:10" ht="5.25" customHeight="1" thickBot="1">
      <c r="B319" s="60"/>
      <c r="C319" s="61"/>
      <c r="D319" s="61"/>
      <c r="E319" s="61"/>
      <c r="F319" s="61"/>
      <c r="G319" s="61"/>
      <c r="H319" s="62"/>
    </row>
    <row r="320" spans="2:10">
      <c r="B320" s="45"/>
      <c r="C320" s="45"/>
      <c r="D320" s="45"/>
      <c r="E320" s="45"/>
      <c r="F320" s="45"/>
      <c r="G320" s="45"/>
      <c r="H320" s="45"/>
      <c r="I320" s="122" t="e">
        <f>SUM(I254:I318)*20/COUNT(I254:I318)</f>
        <v>#DIV/0!</v>
      </c>
    </row>
    <row r="321" spans="2:9" ht="21.6" thickBot="1">
      <c r="B321" s="176" t="s">
        <v>96</v>
      </c>
      <c r="C321" s="176"/>
      <c r="D321" s="176"/>
      <c r="E321" s="176"/>
      <c r="F321" s="176"/>
      <c r="G321" s="176"/>
      <c r="H321" s="176"/>
    </row>
    <row r="322" spans="2:9" ht="5.25" customHeight="1" thickTop="1" thickBot="1">
      <c r="B322" s="45"/>
      <c r="C322" s="45"/>
      <c r="D322" s="45"/>
      <c r="E322" s="45"/>
      <c r="F322" s="45"/>
      <c r="G322" s="45"/>
      <c r="H322" s="45"/>
    </row>
    <row r="323" spans="2:9" ht="5.25" customHeight="1">
      <c r="B323" s="46"/>
      <c r="C323" s="47"/>
      <c r="D323" s="47"/>
      <c r="E323" s="47"/>
      <c r="F323" s="47"/>
      <c r="G323" s="47"/>
      <c r="H323" s="48"/>
    </row>
    <row r="324" spans="2:9">
      <c r="B324" s="49"/>
      <c r="C324" s="150" t="s">
        <v>97</v>
      </c>
      <c r="D324" s="150"/>
      <c r="E324" s="150"/>
      <c r="F324" s="50"/>
      <c r="G324" s="90" t="s">
        <v>8</v>
      </c>
      <c r="H324" s="51"/>
      <c r="I324" s="121" t="str">
        <f>IF(G324="OUI",1,IF(G324="NON",0,IF(G324="NON APPLICABLE","","")))</f>
        <v/>
      </c>
    </row>
    <row r="325" spans="2:9" ht="3.75" customHeight="1">
      <c r="B325" s="49"/>
      <c r="C325" s="50"/>
      <c r="D325" s="50"/>
      <c r="E325" s="50"/>
      <c r="F325" s="50"/>
      <c r="G325" s="50"/>
      <c r="H325" s="51"/>
    </row>
    <row r="326" spans="2:9">
      <c r="B326" s="49"/>
      <c r="C326" s="59" t="s">
        <v>98</v>
      </c>
      <c r="D326" s="152"/>
      <c r="E326" s="152"/>
      <c r="F326" s="152"/>
      <c r="G326" s="152"/>
      <c r="H326" s="51"/>
    </row>
    <row r="327" spans="2:9" ht="3.75" customHeight="1">
      <c r="B327" s="49"/>
      <c r="C327" s="50"/>
      <c r="D327" s="50"/>
      <c r="E327" s="50"/>
      <c r="F327" s="50"/>
      <c r="G327" s="50"/>
      <c r="H327" s="51"/>
    </row>
    <row r="328" spans="2:9">
      <c r="B328" s="49"/>
      <c r="C328" s="59" t="s">
        <v>99</v>
      </c>
      <c r="D328" s="152"/>
      <c r="E328" s="152"/>
      <c r="F328" s="152"/>
      <c r="G328" s="152"/>
      <c r="H328" s="51"/>
    </row>
    <row r="329" spans="2:9" ht="3.75" customHeight="1">
      <c r="B329" s="49"/>
      <c r="C329" s="50"/>
      <c r="D329" s="50"/>
      <c r="E329" s="50"/>
      <c r="F329" s="50"/>
      <c r="G329" s="50"/>
      <c r="H329" s="51"/>
    </row>
    <row r="330" spans="2:9">
      <c r="B330" s="49"/>
      <c r="C330" s="59" t="s">
        <v>100</v>
      </c>
      <c r="D330" s="152"/>
      <c r="E330" s="152"/>
      <c r="F330" s="152"/>
      <c r="G330" s="152"/>
      <c r="H330" s="51"/>
    </row>
    <row r="331" spans="2:9" ht="3.75" customHeight="1">
      <c r="B331" s="49"/>
      <c r="C331" s="50"/>
      <c r="D331" s="50"/>
      <c r="E331" s="50"/>
      <c r="F331" s="50"/>
      <c r="G331" s="50"/>
      <c r="H331" s="51"/>
    </row>
    <row r="332" spans="2:9">
      <c r="B332" s="49"/>
      <c r="C332" s="59" t="s">
        <v>101</v>
      </c>
      <c r="D332" s="152"/>
      <c r="E332" s="152"/>
      <c r="F332" s="152"/>
      <c r="G332" s="152"/>
      <c r="H332" s="51"/>
    </row>
    <row r="333" spans="2:9" ht="3.75" customHeight="1">
      <c r="B333" s="49"/>
      <c r="C333" s="50"/>
      <c r="D333" s="50"/>
      <c r="E333" s="50"/>
      <c r="F333" s="50"/>
      <c r="G333" s="50"/>
      <c r="H333" s="51"/>
    </row>
    <row r="334" spans="2:9">
      <c r="B334" s="49"/>
      <c r="C334" s="59" t="s">
        <v>102</v>
      </c>
      <c r="D334" s="194"/>
      <c r="E334" s="152"/>
      <c r="F334" s="152"/>
      <c r="G334" s="152"/>
      <c r="H334" s="51"/>
    </row>
    <row r="335" spans="2:9" ht="3.75" customHeight="1">
      <c r="B335" s="49"/>
      <c r="C335" s="50"/>
      <c r="D335" s="50"/>
      <c r="E335" s="50"/>
      <c r="F335" s="50"/>
      <c r="G335" s="50"/>
      <c r="H335" s="51"/>
    </row>
    <row r="336" spans="2:9">
      <c r="B336" s="49"/>
      <c r="C336" s="59" t="s">
        <v>103</v>
      </c>
      <c r="D336" s="194"/>
      <c r="E336" s="152"/>
      <c r="F336" s="152"/>
      <c r="G336" s="152"/>
      <c r="H336" s="51"/>
    </row>
    <row r="337" spans="2:10" ht="5.25" customHeight="1">
      <c r="B337" s="52"/>
      <c r="C337" s="67"/>
      <c r="D337" s="68"/>
      <c r="E337" s="68"/>
      <c r="F337" s="68"/>
      <c r="G337" s="68"/>
      <c r="H337" s="54"/>
    </row>
    <row r="338" spans="2:10" ht="3.75" customHeight="1">
      <c r="B338" s="55"/>
      <c r="C338" s="56"/>
      <c r="D338" s="56"/>
      <c r="E338" s="56"/>
      <c r="F338" s="56"/>
      <c r="G338" s="56"/>
      <c r="H338" s="57"/>
    </row>
    <row r="339" spans="2:10" ht="15.75" customHeight="1">
      <c r="B339" s="49"/>
      <c r="C339" s="150" t="s">
        <v>104</v>
      </c>
      <c r="D339" s="150"/>
      <c r="E339" s="150"/>
      <c r="F339" s="50"/>
      <c r="G339" s="90" t="s">
        <v>8</v>
      </c>
      <c r="H339" s="51"/>
      <c r="I339" s="121" t="str">
        <f>IF(G339="OUI",1,IF(G339="NON",0,IF(G339="NON APPLICABLE","","")))</f>
        <v/>
      </c>
    </row>
    <row r="340" spans="2:10" ht="3.75" customHeight="1">
      <c r="B340" s="49"/>
      <c r="C340" s="50"/>
      <c r="D340" s="50"/>
      <c r="E340" s="50"/>
      <c r="F340" s="50"/>
      <c r="G340" s="50"/>
      <c r="H340" s="51"/>
    </row>
    <row r="341" spans="2:10" ht="15.75" customHeight="1">
      <c r="B341" s="49"/>
      <c r="C341" s="150" t="s">
        <v>105</v>
      </c>
      <c r="D341" s="150"/>
      <c r="E341" s="150"/>
      <c r="F341" s="50"/>
      <c r="G341" s="90" t="s">
        <v>8</v>
      </c>
      <c r="H341" s="51"/>
      <c r="I341" s="121" t="str">
        <f>IF(G341="OUI",1,IF(G341="NON",0,IF(G341="NON APPLICABLE","","")))</f>
        <v/>
      </c>
      <c r="J341" s="119"/>
    </row>
    <row r="342" spans="2:10" ht="3.75" customHeight="1">
      <c r="B342" s="49"/>
      <c r="C342" s="50"/>
      <c r="D342" s="50"/>
      <c r="E342" s="50"/>
      <c r="F342" s="50"/>
      <c r="G342" s="50"/>
      <c r="H342" s="51"/>
    </row>
    <row r="343" spans="2:10" ht="3.75" customHeight="1">
      <c r="B343" s="55"/>
      <c r="C343" s="56"/>
      <c r="D343" s="56"/>
      <c r="E343" s="56"/>
      <c r="F343" s="56"/>
      <c r="G343" s="56"/>
      <c r="H343" s="57"/>
    </row>
    <row r="344" spans="2:10">
      <c r="B344" s="49"/>
      <c r="C344" s="150" t="s">
        <v>106</v>
      </c>
      <c r="D344" s="150"/>
      <c r="E344" s="150"/>
      <c r="F344" s="50"/>
      <c r="G344" s="90" t="s">
        <v>8</v>
      </c>
      <c r="H344" s="51"/>
      <c r="I344" s="121" t="str">
        <f>IF(G344="OUI",1,IF(G344="NON",0,IF(G344="NON APPLICABLE","","")))</f>
        <v/>
      </c>
    </row>
    <row r="345" spans="2:10" ht="3.75" customHeight="1">
      <c r="B345" s="49"/>
      <c r="C345" s="50"/>
      <c r="D345" s="50"/>
      <c r="E345" s="50"/>
      <c r="F345" s="50"/>
      <c r="G345" s="50"/>
      <c r="H345" s="51"/>
    </row>
    <row r="346" spans="2:10">
      <c r="B346" s="49"/>
      <c r="C346" s="59" t="s">
        <v>107</v>
      </c>
      <c r="D346" s="177"/>
      <c r="E346" s="152"/>
      <c r="F346" s="152"/>
      <c r="G346" s="152"/>
      <c r="H346" s="51"/>
    </row>
    <row r="347" spans="2:10" ht="3.75" customHeight="1">
      <c r="B347" s="49"/>
      <c r="C347" s="50"/>
      <c r="D347" s="50"/>
      <c r="E347" s="50"/>
      <c r="F347" s="50"/>
      <c r="G347" s="50"/>
      <c r="H347" s="51"/>
    </row>
    <row r="348" spans="2:10">
      <c r="B348" s="49"/>
      <c r="C348" s="59" t="s">
        <v>108</v>
      </c>
      <c r="D348" s="177"/>
      <c r="E348" s="152"/>
      <c r="F348" s="152"/>
      <c r="G348" s="152"/>
      <c r="H348" s="51"/>
    </row>
    <row r="349" spans="2:10" ht="3.75" customHeight="1">
      <c r="B349" s="49"/>
      <c r="C349" s="50"/>
      <c r="D349" s="50"/>
      <c r="E349" s="50"/>
      <c r="F349" s="50"/>
      <c r="G349" s="50"/>
      <c r="H349" s="51"/>
    </row>
    <row r="350" spans="2:10">
      <c r="B350" s="49"/>
      <c r="C350" s="59" t="s">
        <v>109</v>
      </c>
      <c r="D350" s="177"/>
      <c r="E350" s="152"/>
      <c r="F350" s="152"/>
      <c r="G350" s="152"/>
      <c r="H350" s="51"/>
    </row>
    <row r="351" spans="2:10" ht="3.75" customHeight="1">
      <c r="B351" s="52"/>
      <c r="C351" s="53"/>
      <c r="D351" s="53"/>
      <c r="E351" s="53"/>
      <c r="F351" s="53"/>
      <c r="G351" s="53"/>
      <c r="H351" s="54"/>
    </row>
    <row r="352" spans="2:10" ht="3.75" customHeight="1">
      <c r="B352" s="55"/>
      <c r="C352" s="56"/>
      <c r="D352" s="56"/>
      <c r="E352" s="56"/>
      <c r="F352" s="56"/>
      <c r="G352" s="56"/>
      <c r="H352" s="57"/>
    </row>
    <row r="353" spans="1:9">
      <c r="B353" s="49"/>
      <c r="C353" s="150" t="s">
        <v>110</v>
      </c>
      <c r="D353" s="150"/>
      <c r="E353" s="150"/>
      <c r="F353" s="50"/>
      <c r="G353" s="90" t="s">
        <v>8</v>
      </c>
      <c r="H353" s="51"/>
      <c r="I353" s="121" t="str">
        <f>IF(G353="OUI",1,IF(G353="NON",0,IF(G353="NON APPLICABLE","","")))</f>
        <v/>
      </c>
    </row>
    <row r="354" spans="1:9" ht="3.75" customHeight="1">
      <c r="B354" s="52"/>
      <c r="C354" s="53"/>
      <c r="D354" s="53"/>
      <c r="E354" s="53"/>
      <c r="F354" s="53"/>
      <c r="G354" s="53"/>
      <c r="H354" s="54"/>
    </row>
    <row r="355" spans="1:9" ht="3.75" customHeight="1">
      <c r="B355" s="49"/>
      <c r="C355" s="50"/>
      <c r="D355" s="50"/>
      <c r="E355" s="50"/>
      <c r="F355" s="50"/>
      <c r="G355" s="50"/>
      <c r="H355" s="51"/>
    </row>
    <row r="356" spans="1:9">
      <c r="B356" s="49"/>
      <c r="C356" s="150" t="s">
        <v>111</v>
      </c>
      <c r="D356" s="150"/>
      <c r="E356" s="150"/>
      <c r="F356" s="50"/>
      <c r="G356" s="90" t="s">
        <v>8</v>
      </c>
      <c r="H356" s="51"/>
      <c r="I356" s="121" t="str">
        <f>IF(G356="OUI",1,IF(G356="NON",0,IF(G356="NON APPLICABLE","","")))</f>
        <v/>
      </c>
    </row>
    <row r="357" spans="1:9" ht="3.75" customHeight="1" thickBot="1">
      <c r="B357" s="10"/>
      <c r="C357" s="12"/>
      <c r="D357" s="12"/>
      <c r="E357" s="12"/>
      <c r="F357" s="12"/>
      <c r="G357" s="12"/>
      <c r="H357" s="11"/>
    </row>
    <row r="358" spans="1:9">
      <c r="I358" s="122" t="e">
        <f>SUM(I323:I356)*20/COUNT(I323:I356)</f>
        <v>#DIV/0!</v>
      </c>
    </row>
    <row r="359" spans="1:9" ht="18.75" customHeight="1">
      <c r="B359" s="165" t="s">
        <v>112</v>
      </c>
      <c r="C359" s="165"/>
      <c r="D359" s="165"/>
      <c r="E359" s="165"/>
      <c r="F359" s="165"/>
      <c r="G359" s="165"/>
      <c r="H359" s="165"/>
    </row>
    <row r="360" spans="1:9">
      <c r="B360" s="165"/>
      <c r="C360" s="165"/>
      <c r="D360" s="165"/>
      <c r="E360" s="165"/>
      <c r="F360" s="165"/>
      <c r="G360" s="165"/>
      <c r="H360" s="165"/>
    </row>
    <row r="362" spans="1:9" ht="45.6" customHeight="1">
      <c r="A362" s="240" t="s">
        <v>2</v>
      </c>
      <c r="B362" s="240"/>
      <c r="C362" s="240"/>
      <c r="D362" s="240"/>
    </row>
  </sheetData>
  <sheetProtection selectLockedCells="1"/>
  <mergeCells count="187">
    <mergeCell ref="A362:D362"/>
    <mergeCell ref="C279:D279"/>
    <mergeCell ref="C283:D283"/>
    <mergeCell ref="C234:E234"/>
    <mergeCell ref="C146:E146"/>
    <mergeCell ref="C97:E97"/>
    <mergeCell ref="C100:C103"/>
    <mergeCell ref="D100:G103"/>
    <mergeCell ref="D215:G215"/>
    <mergeCell ref="D201:G201"/>
    <mergeCell ref="D227:G227"/>
    <mergeCell ref="D229:G229"/>
    <mergeCell ref="D196:G197"/>
    <mergeCell ref="D194:G194"/>
    <mergeCell ref="D199:G199"/>
    <mergeCell ref="D206:G206"/>
    <mergeCell ref="D208:G208"/>
    <mergeCell ref="C210:C211"/>
    <mergeCell ref="D210:G211"/>
    <mergeCell ref="D192:G192"/>
    <mergeCell ref="E126:G126"/>
    <mergeCell ref="C224:C225"/>
    <mergeCell ref="D224:G225"/>
    <mergeCell ref="C190:E190"/>
    <mergeCell ref="E29:G29"/>
    <mergeCell ref="C53:D53"/>
    <mergeCell ref="C67:D67"/>
    <mergeCell ref="C65:D65"/>
    <mergeCell ref="C63:D63"/>
    <mergeCell ref="C61:D61"/>
    <mergeCell ref="C59:D59"/>
    <mergeCell ref="C55:D55"/>
    <mergeCell ref="E53:G53"/>
    <mergeCell ref="E55:G55"/>
    <mergeCell ref="E59:G59"/>
    <mergeCell ref="E61:G61"/>
    <mergeCell ref="E63:G63"/>
    <mergeCell ref="E65:G65"/>
    <mergeCell ref="E67:G67"/>
    <mergeCell ref="C57:D57"/>
    <mergeCell ref="E57:G57"/>
    <mergeCell ref="C4:G6"/>
    <mergeCell ref="C15:D15"/>
    <mergeCell ref="C17:D17"/>
    <mergeCell ref="B10:H10"/>
    <mergeCell ref="C51:D51"/>
    <mergeCell ref="E51:G51"/>
    <mergeCell ref="C13:E13"/>
    <mergeCell ref="B8:H8"/>
    <mergeCell ref="E15:G15"/>
    <mergeCell ref="E17:G17"/>
    <mergeCell ref="C31:C33"/>
    <mergeCell ref="D31:G33"/>
    <mergeCell ref="C41:C43"/>
    <mergeCell ref="D41:G43"/>
    <mergeCell ref="B47:H47"/>
    <mergeCell ref="C37:E37"/>
    <mergeCell ref="C39:D39"/>
    <mergeCell ref="E39:G39"/>
    <mergeCell ref="C19:C21"/>
    <mergeCell ref="D19:G21"/>
    <mergeCell ref="C25:E25"/>
    <mergeCell ref="C27:D27"/>
    <mergeCell ref="E27:G27"/>
    <mergeCell ref="C29:D29"/>
    <mergeCell ref="C69:C71"/>
    <mergeCell ref="D69:G71"/>
    <mergeCell ref="D169:G169"/>
    <mergeCell ref="C152:C153"/>
    <mergeCell ref="D157:G157"/>
    <mergeCell ref="C166:C167"/>
    <mergeCell ref="C76:C78"/>
    <mergeCell ref="D76:G78"/>
    <mergeCell ref="C113:E113"/>
    <mergeCell ref="C116:C118"/>
    <mergeCell ref="C106:E106"/>
    <mergeCell ref="C108:C110"/>
    <mergeCell ref="D108:G110"/>
    <mergeCell ref="B121:H121"/>
    <mergeCell ref="D90:G90"/>
    <mergeCell ref="C83:C85"/>
    <mergeCell ref="D83:G85"/>
    <mergeCell ref="C88:E88"/>
    <mergeCell ref="D92:G92"/>
    <mergeCell ref="D94:G94"/>
    <mergeCell ref="C74:E74"/>
    <mergeCell ref="C128:D128"/>
    <mergeCell ref="C81:E81"/>
    <mergeCell ref="D116:G118"/>
    <mergeCell ref="D220:G220"/>
    <mergeCell ref="D222:G222"/>
    <mergeCell ref="C196:C197"/>
    <mergeCell ref="D203:G203"/>
    <mergeCell ref="D217:G217"/>
    <mergeCell ref="D162:G162"/>
    <mergeCell ref="E128:G128"/>
    <mergeCell ref="C130:D130"/>
    <mergeCell ref="C132:D132"/>
    <mergeCell ref="D166:G167"/>
    <mergeCell ref="D171:G171"/>
    <mergeCell ref="E130:G130"/>
    <mergeCell ref="E132:G132"/>
    <mergeCell ref="D213:G213"/>
    <mergeCell ref="D159:G159"/>
    <mergeCell ref="C180:C181"/>
    <mergeCell ref="D180:G181"/>
    <mergeCell ref="D183:G183"/>
    <mergeCell ref="D185:G185"/>
    <mergeCell ref="D178:G178"/>
    <mergeCell ref="D152:G153"/>
    <mergeCell ref="C246:E246"/>
    <mergeCell ref="C248:C249"/>
    <mergeCell ref="D248:G249"/>
    <mergeCell ref="C240:E240"/>
    <mergeCell ref="C242:C243"/>
    <mergeCell ref="D242:G243"/>
    <mergeCell ref="C281:D281"/>
    <mergeCell ref="E281:G281"/>
    <mergeCell ref="C298:E298"/>
    <mergeCell ref="B252:H252"/>
    <mergeCell ref="D236:G237"/>
    <mergeCell ref="D350:G350"/>
    <mergeCell ref="C271:E271"/>
    <mergeCell ref="C273:C274"/>
    <mergeCell ref="D273:G274"/>
    <mergeCell ref="C292:E292"/>
    <mergeCell ref="C294:C295"/>
    <mergeCell ref="D294:G295"/>
    <mergeCell ref="C306:E306"/>
    <mergeCell ref="D312:G312"/>
    <mergeCell ref="D310:G310"/>
    <mergeCell ref="D330:G330"/>
    <mergeCell ref="C315:E315"/>
    <mergeCell ref="C317:C318"/>
    <mergeCell ref="D317:G318"/>
    <mergeCell ref="C300:C303"/>
    <mergeCell ref="D300:G303"/>
    <mergeCell ref="D332:G332"/>
    <mergeCell ref="D336:G336"/>
    <mergeCell ref="D346:G346"/>
    <mergeCell ref="C289:D289"/>
    <mergeCell ref="E289:G289"/>
    <mergeCell ref="C339:E339"/>
    <mergeCell ref="D334:G334"/>
    <mergeCell ref="B359:H360"/>
    <mergeCell ref="C255:E255"/>
    <mergeCell ref="C257:E257"/>
    <mergeCell ref="C259:E259"/>
    <mergeCell ref="C261:E261"/>
    <mergeCell ref="C265:E265"/>
    <mergeCell ref="C267:C268"/>
    <mergeCell ref="D267:G268"/>
    <mergeCell ref="D308:G308"/>
    <mergeCell ref="C287:D287"/>
    <mergeCell ref="E279:G279"/>
    <mergeCell ref="E283:G283"/>
    <mergeCell ref="E285:G285"/>
    <mergeCell ref="E287:G287"/>
    <mergeCell ref="B321:H321"/>
    <mergeCell ref="C353:E353"/>
    <mergeCell ref="C341:E341"/>
    <mergeCell ref="D348:G348"/>
    <mergeCell ref="C344:E344"/>
    <mergeCell ref="C126:D126"/>
    <mergeCell ref="C124:E124"/>
    <mergeCell ref="C277:E277"/>
    <mergeCell ref="C285:D285"/>
    <mergeCell ref="C356:E356"/>
    <mergeCell ref="C49:E49"/>
    <mergeCell ref="C324:E324"/>
    <mergeCell ref="D326:G326"/>
    <mergeCell ref="D328:G328"/>
    <mergeCell ref="D173:G173"/>
    <mergeCell ref="D187:G187"/>
    <mergeCell ref="D231:G231"/>
    <mergeCell ref="C134:D134"/>
    <mergeCell ref="E134:G134"/>
    <mergeCell ref="D148:G148"/>
    <mergeCell ref="D150:G150"/>
    <mergeCell ref="D155:G155"/>
    <mergeCell ref="C137:E137"/>
    <mergeCell ref="D139:G139"/>
    <mergeCell ref="D141:G141"/>
    <mergeCell ref="D143:G143"/>
    <mergeCell ref="D164:G164"/>
    <mergeCell ref="D176:G176"/>
    <mergeCell ref="C236:C237"/>
  </mergeCells>
  <phoneticPr fontId="21" type="noConversion"/>
  <dataValidations count="1">
    <dataValidation type="list" allowBlank="1" showInputMessage="1" showErrorMessage="1" sqref="G137 G124 G146 G190 G246 G234 G97 G88 G81 G74 G25 G13 G240 G255 G257 G259 G261 G265 G271 G277 G292 G298 G306 G315 G324 G339 G341 G344 G353 G356 G49 G106 G113 G37" xr:uid="{00000000-0002-0000-0100-000000000000}">
      <formula1>"Sélectionnez votre réponse, OUI, NON,NON APPLICABLE"</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&amp;CCet outil a été développé par Atemia Développement et appartient à l'ADEME.</oddFooter>
  </headerFooter>
  <rowBreaks count="4" manualBreakCount="4">
    <brk id="79" max="16383" man="1"/>
    <brk id="120" max="16383" man="1"/>
    <brk id="251" max="16383" man="1"/>
    <brk id="320"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34"/>
  <sheetViews>
    <sheetView showGridLines="0" topLeftCell="A9" workbookViewId="0"/>
  </sheetViews>
  <sheetFormatPr defaultColWidth="11" defaultRowHeight="15.6"/>
  <cols>
    <col min="1" max="2" width="1.625" customWidth="1"/>
    <col min="3" max="3" width="5.625" customWidth="1"/>
    <col min="10" max="10" width="5.625" customWidth="1"/>
    <col min="11" max="11" width="4.625" customWidth="1"/>
    <col min="12" max="12" width="1.625" customWidth="1"/>
    <col min="13" max="13" width="4.125" customWidth="1"/>
  </cols>
  <sheetData>
    <row r="2" spans="3:12" ht="55.5" customHeight="1" thickBot="1"/>
    <row r="3" spans="3:12" ht="3" customHeight="1">
      <c r="C3" s="2"/>
      <c r="D3" s="3"/>
      <c r="E3" s="3"/>
      <c r="F3" s="3"/>
      <c r="G3" s="3"/>
      <c r="H3" s="3"/>
      <c r="I3" s="3"/>
      <c r="J3" s="3"/>
      <c r="K3" s="3"/>
      <c r="L3" s="4"/>
    </row>
    <row r="4" spans="3:12" ht="21.6" thickBot="1">
      <c r="C4" s="244" t="s">
        <v>113</v>
      </c>
      <c r="D4" s="245"/>
      <c r="E4" s="245"/>
      <c r="F4" s="245"/>
      <c r="G4" s="245"/>
      <c r="H4" s="245"/>
      <c r="I4" s="245"/>
      <c r="J4" s="245"/>
      <c r="K4" s="245"/>
      <c r="L4" s="246"/>
    </row>
    <row r="5" spans="3:12" ht="3.75" customHeight="1" thickTop="1">
      <c r="C5" s="5"/>
      <c r="L5" s="6"/>
    </row>
    <row r="6" spans="3:12" ht="15.75" customHeight="1">
      <c r="C6" s="5"/>
      <c r="D6" s="247" t="s">
        <v>114</v>
      </c>
      <c r="E6" s="247"/>
      <c r="F6" s="247"/>
      <c r="G6" s="247"/>
      <c r="H6" s="247"/>
      <c r="I6" s="247"/>
      <c r="J6" s="247"/>
      <c r="K6" s="247"/>
      <c r="L6" s="25"/>
    </row>
    <row r="7" spans="3:12">
      <c r="C7" s="24"/>
      <c r="D7" s="247"/>
      <c r="E7" s="247"/>
      <c r="F7" s="247"/>
      <c r="G7" s="247"/>
      <c r="H7" s="247"/>
      <c r="I7" s="247"/>
      <c r="J7" s="247"/>
      <c r="K7" s="247"/>
      <c r="L7" s="25"/>
    </row>
    <row r="8" spans="3:12" ht="10.5" customHeight="1">
      <c r="C8" s="24"/>
      <c r="D8" s="247"/>
      <c r="E8" s="247"/>
      <c r="F8" s="247"/>
      <c r="G8" s="247"/>
      <c r="H8" s="247"/>
      <c r="I8" s="247"/>
      <c r="J8" s="247"/>
      <c r="K8" s="247"/>
      <c r="L8" s="25"/>
    </row>
    <row r="9" spans="3:12" ht="6.75" customHeight="1" thickBot="1">
      <c r="C9" s="26"/>
      <c r="D9" s="27"/>
      <c r="E9" s="27"/>
      <c r="F9" s="27"/>
      <c r="G9" s="27"/>
      <c r="H9" s="27"/>
      <c r="I9" s="27"/>
      <c r="J9" s="27"/>
      <c r="K9" s="27"/>
      <c r="L9" s="28"/>
    </row>
    <row r="10" spans="3:12" ht="6.75" customHeight="1" thickTop="1">
      <c r="C10" s="22"/>
      <c r="D10" s="21"/>
      <c r="E10" s="21"/>
      <c r="F10" s="21"/>
      <c r="G10" s="21"/>
      <c r="H10" s="21"/>
      <c r="I10" s="21"/>
      <c r="J10" s="21"/>
      <c r="K10" s="21"/>
      <c r="L10" s="23"/>
    </row>
    <row r="11" spans="3:12" ht="18">
      <c r="C11" s="241" t="s">
        <v>115</v>
      </c>
      <c r="D11" s="242"/>
      <c r="E11" s="242"/>
      <c r="F11" s="242"/>
      <c r="G11" s="242"/>
      <c r="H11" s="242"/>
      <c r="I11" s="243" t="e">
        <f>(I27)</f>
        <v>#DIV/0!</v>
      </c>
      <c r="J11" s="243"/>
      <c r="K11" s="243"/>
      <c r="L11" s="6"/>
    </row>
    <row r="12" spans="3:12" ht="18">
      <c r="C12" s="91"/>
      <c r="D12" s="92"/>
      <c r="E12" s="92"/>
      <c r="F12" s="92"/>
      <c r="G12" s="92"/>
      <c r="H12" s="92"/>
      <c r="I12" s="116"/>
      <c r="J12" s="116"/>
      <c r="K12" s="116"/>
      <c r="L12" s="6"/>
    </row>
    <row r="13" spans="3:12" s="97" customFormat="1" ht="5.0999999999999996" customHeight="1">
      <c r="C13" s="94"/>
      <c r="D13" s="99"/>
      <c r="E13" s="100"/>
      <c r="F13" s="100"/>
      <c r="G13" s="100"/>
      <c r="H13" s="100"/>
      <c r="I13" s="100"/>
      <c r="J13" s="100"/>
      <c r="L13" s="98"/>
    </row>
    <row r="14" spans="3:12" s="97" customFormat="1" ht="23.45">
      <c r="C14" s="94"/>
      <c r="D14" s="95" t="s">
        <v>116</v>
      </c>
      <c r="E14" s="96"/>
      <c r="F14" s="96"/>
      <c r="G14" s="96"/>
      <c r="H14" s="96"/>
      <c r="I14" s="96"/>
      <c r="J14" s="96"/>
      <c r="L14" s="98"/>
    </row>
    <row r="15" spans="3:12" s="97" customFormat="1" ht="5.0999999999999996" customHeight="1">
      <c r="C15" s="94"/>
      <c r="D15" s="99"/>
      <c r="E15" s="100"/>
      <c r="F15" s="100"/>
      <c r="G15" s="100"/>
      <c r="H15" s="100"/>
      <c r="I15" s="100"/>
      <c r="J15" s="100"/>
      <c r="L15" s="98"/>
    </row>
    <row r="16" spans="3:12" s="97" customFormat="1" ht="23.45">
      <c r="C16" s="94"/>
      <c r="D16" s="101" t="s">
        <v>117</v>
      </c>
      <c r="E16" s="102"/>
      <c r="F16" s="102"/>
      <c r="G16" s="102"/>
      <c r="H16" s="102"/>
      <c r="I16" s="102"/>
      <c r="J16" s="102"/>
      <c r="L16" s="98"/>
    </row>
    <row r="17" spans="3:12" s="97" customFormat="1" ht="5.0999999999999996" customHeight="1">
      <c r="C17" s="94"/>
      <c r="D17" s="103"/>
      <c r="E17" s="100"/>
      <c r="F17" s="100"/>
      <c r="G17" s="100"/>
      <c r="H17" s="100"/>
      <c r="I17" s="100"/>
      <c r="J17" s="100"/>
      <c r="L17" s="98"/>
    </row>
    <row r="18" spans="3:12" s="97" customFormat="1" ht="23.45">
      <c r="C18" s="94"/>
      <c r="D18" s="104" t="s">
        <v>118</v>
      </c>
      <c r="E18" s="105"/>
      <c r="F18" s="105"/>
      <c r="G18" s="105"/>
      <c r="H18" s="105"/>
      <c r="I18" s="105"/>
      <c r="J18" s="105"/>
      <c r="L18" s="98"/>
    </row>
    <row r="19" spans="3:12" s="97" customFormat="1" ht="5.0999999999999996" customHeight="1">
      <c r="C19" s="94"/>
      <c r="D19" s="103"/>
      <c r="E19" s="100"/>
      <c r="F19" s="100"/>
      <c r="G19" s="100"/>
      <c r="H19" s="100"/>
      <c r="I19" s="100"/>
      <c r="J19" s="100"/>
      <c r="L19" s="98"/>
    </row>
    <row r="20" spans="3:12" s="97" customFormat="1" ht="23.45">
      <c r="C20" s="94"/>
      <c r="D20" s="106" t="s">
        <v>119</v>
      </c>
      <c r="E20" s="107"/>
      <c r="F20" s="107"/>
      <c r="G20" s="107"/>
      <c r="H20" s="107"/>
      <c r="I20" s="107"/>
      <c r="J20" s="107"/>
      <c r="L20" s="98"/>
    </row>
    <row r="21" spans="3:12" s="97" customFormat="1" ht="5.0999999999999996" customHeight="1">
      <c r="C21" s="94"/>
      <c r="D21" s="103"/>
      <c r="E21" s="100"/>
      <c r="F21" s="100"/>
      <c r="G21" s="100"/>
      <c r="H21" s="100"/>
      <c r="I21" s="100"/>
      <c r="J21" s="100"/>
      <c r="L21" s="98"/>
    </row>
    <row r="22" spans="3:12" s="97" customFormat="1" ht="23.45">
      <c r="C22" s="94"/>
      <c r="D22" s="108" t="s">
        <v>120</v>
      </c>
      <c r="E22" s="109"/>
      <c r="F22" s="109"/>
      <c r="G22" s="109"/>
      <c r="H22" s="109"/>
      <c r="I22" s="109"/>
      <c r="J22" s="109"/>
      <c r="L22" s="98"/>
    </row>
    <row r="23" spans="3:12" s="97" customFormat="1" ht="5.0999999999999996" customHeight="1">
      <c r="C23" s="94"/>
      <c r="D23" s="103"/>
      <c r="E23" s="100"/>
      <c r="F23" s="100"/>
      <c r="G23" s="100"/>
      <c r="H23" s="100"/>
      <c r="I23" s="100"/>
      <c r="J23" s="100"/>
      <c r="L23" s="98"/>
    </row>
    <row r="24" spans="3:12" s="97" customFormat="1" ht="23.45">
      <c r="C24" s="94"/>
      <c r="D24" s="110" t="s">
        <v>121</v>
      </c>
      <c r="E24" s="111"/>
      <c r="F24" s="111"/>
      <c r="G24" s="111"/>
      <c r="H24" s="111"/>
      <c r="I24" s="111"/>
      <c r="J24" s="111"/>
      <c r="L24" s="98"/>
    </row>
    <row r="25" spans="3:12" s="97" customFormat="1" ht="5.0999999999999996" customHeight="1">
      <c r="C25" s="94"/>
      <c r="D25" s="103"/>
      <c r="E25" s="100"/>
      <c r="F25" s="100"/>
      <c r="G25" s="100"/>
      <c r="H25" s="100"/>
      <c r="I25" s="100"/>
      <c r="J25" s="100"/>
      <c r="L25" s="98"/>
    </row>
    <row r="26" spans="3:12" s="97" customFormat="1" ht="23.45">
      <c r="C26" s="94"/>
      <c r="D26" s="112" t="s">
        <v>122</v>
      </c>
      <c r="E26" s="113"/>
      <c r="F26" s="113"/>
      <c r="G26" s="113"/>
      <c r="H26" s="113"/>
      <c r="I26" s="113"/>
      <c r="J26" s="113"/>
      <c r="L26" s="98"/>
    </row>
    <row r="27" spans="3:12">
      <c r="C27" s="5"/>
      <c r="E27" s="93" t="e">
        <f>('Diagnostic écomobilité'!I120)</f>
        <v>#DIV/0!</v>
      </c>
      <c r="F27" s="93" t="e">
        <f>('Diagnostic écomobilité'!I251)</f>
        <v>#DIV/0!</v>
      </c>
      <c r="G27" s="93" t="e">
        <f>('Diagnostic écomobilité'!I320)</f>
        <v>#DIV/0!</v>
      </c>
      <c r="H27" s="93" t="e">
        <f>('Diagnostic écomobilité'!I358)</f>
        <v>#DIV/0!</v>
      </c>
      <c r="I27" s="93" t="e">
        <f>(E27+F27+G27+H27)/4</f>
        <v>#DIV/0!</v>
      </c>
      <c r="L27" s="6"/>
    </row>
    <row r="28" spans="3:12">
      <c r="C28" s="5"/>
      <c r="E28" s="114" t="s">
        <v>123</v>
      </c>
      <c r="F28" s="114" t="s">
        <v>124</v>
      </c>
      <c r="G28" s="114" t="s">
        <v>125</v>
      </c>
      <c r="H28" s="115" t="s">
        <v>126</v>
      </c>
      <c r="I28" s="114" t="s">
        <v>127</v>
      </c>
      <c r="L28" s="6"/>
    </row>
    <row r="29" spans="3:12" ht="6" customHeight="1">
      <c r="C29" s="5"/>
      <c r="L29" s="6"/>
    </row>
    <row r="30" spans="3:12" ht="3.75" customHeight="1" thickBot="1">
      <c r="C30" s="7"/>
      <c r="D30" s="8"/>
      <c r="E30" s="8"/>
      <c r="F30" s="8"/>
      <c r="G30" s="8"/>
      <c r="H30" s="8"/>
      <c r="I30" s="8"/>
      <c r="J30" s="8"/>
      <c r="K30" s="8"/>
      <c r="L30" s="9"/>
    </row>
    <row r="31" spans="3:12">
      <c r="C31" s="142" t="s">
        <v>128</v>
      </c>
    </row>
    <row r="33" spans="3:4">
      <c r="C33" s="13"/>
      <c r="D33" s="13"/>
    </row>
    <row r="34" spans="3:4">
      <c r="C34" s="13"/>
      <c r="D34" s="13"/>
    </row>
  </sheetData>
  <sheetProtection selectLockedCells="1" selectUnlockedCells="1"/>
  <mergeCells count="4">
    <mergeCell ref="C11:H11"/>
    <mergeCell ref="I11:K11"/>
    <mergeCell ref="C4:L4"/>
    <mergeCell ref="D6:K8"/>
  </mergeCells>
  <phoneticPr fontId="21" type="noConversion"/>
  <pageMargins left="0.70866141732283472" right="0.70866141732283472" top="0.74803149606299213" bottom="0.74803149606299213" header="0.31496062992125984" footer="0.31496062992125984"/>
  <pageSetup paperSize="9" scale="88" fitToHeight="0" orientation="portrait" r:id="rId1"/>
  <headerFooter>
    <oddFooter>&amp;CCet outil a été développé par Atemia Développement et appartient à l'ADEME.</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O247"/>
  <sheetViews>
    <sheetView showGridLines="0" topLeftCell="A78" workbookViewId="0">
      <selection activeCell="R167" sqref="R167"/>
    </sheetView>
  </sheetViews>
  <sheetFormatPr defaultColWidth="11" defaultRowHeight="15.6"/>
  <cols>
    <col min="1" max="1" width="1.125" customWidth="1"/>
    <col min="2" max="2" width="0.875" customWidth="1"/>
    <col min="3" max="3" width="15.375" customWidth="1"/>
    <col min="4" max="4" width="12.625" customWidth="1"/>
    <col min="5" max="5" width="7.375" customWidth="1"/>
    <col min="6" max="6" width="1.125" customWidth="1"/>
    <col min="7" max="7" width="15" customWidth="1"/>
    <col min="8" max="8" width="11.125" customWidth="1"/>
    <col min="9" max="9" width="1.625" customWidth="1"/>
    <col min="10" max="10" width="0.625" customWidth="1"/>
    <col min="11" max="11" width="12.875" customWidth="1"/>
    <col min="12" max="12" width="5.625" customWidth="1"/>
    <col min="14" max="14" width="0.875" customWidth="1"/>
    <col min="15" max="15" width="1" customWidth="1"/>
  </cols>
  <sheetData>
    <row r="3" spans="2:15" ht="42" customHeight="1"/>
    <row r="4" spans="2:15" ht="4.5" customHeight="1">
      <c r="B4" s="14"/>
      <c r="C4" s="15"/>
      <c r="D4" s="15"/>
      <c r="E4" s="15"/>
      <c r="F4" s="15"/>
      <c r="G4" s="15"/>
      <c r="H4" s="15"/>
      <c r="I4" s="15"/>
      <c r="J4" s="15"/>
      <c r="K4" s="15"/>
      <c r="L4" s="15"/>
      <c r="M4" s="15"/>
      <c r="N4" s="16"/>
    </row>
    <row r="5" spans="2:15" ht="23.45">
      <c r="B5" s="18"/>
      <c r="C5" s="300" t="s">
        <v>129</v>
      </c>
      <c r="D5" s="300"/>
      <c r="E5" s="300"/>
      <c r="F5" s="298">
        <f>('Diagnostic écomobilité'!D326)</f>
        <v>0</v>
      </c>
      <c r="G5" s="298"/>
      <c r="H5" s="298"/>
      <c r="I5" s="298"/>
      <c r="J5" s="298"/>
      <c r="K5" s="298"/>
      <c r="L5" s="298"/>
      <c r="M5" s="298"/>
      <c r="N5" s="299"/>
    </row>
    <row r="6" spans="2:15" ht="6" customHeight="1" thickBot="1">
      <c r="B6" s="31"/>
      <c r="C6" s="29"/>
      <c r="D6" s="29"/>
      <c r="E6" s="29"/>
      <c r="F6" s="30"/>
      <c r="G6" s="30"/>
      <c r="H6" s="30"/>
      <c r="I6" s="30"/>
      <c r="J6" s="30"/>
      <c r="K6" s="30"/>
      <c r="L6" s="30"/>
      <c r="M6" s="30"/>
      <c r="N6" s="32"/>
    </row>
    <row r="7" spans="2:15" ht="6" customHeight="1" thickTop="1">
      <c r="B7" s="18"/>
      <c r="C7" s="34"/>
      <c r="D7" s="34"/>
      <c r="E7" s="34"/>
      <c r="F7" s="35"/>
      <c r="G7" s="35"/>
      <c r="H7" s="35"/>
      <c r="I7" s="35"/>
      <c r="J7" s="35"/>
      <c r="K7" s="35"/>
      <c r="L7" s="35"/>
      <c r="M7" s="35"/>
      <c r="N7" s="36"/>
    </row>
    <row r="8" spans="2:15" ht="15.75" customHeight="1">
      <c r="B8" s="18"/>
      <c r="C8" s="301" t="s">
        <v>130</v>
      </c>
      <c r="D8" s="301"/>
      <c r="E8" s="301"/>
      <c r="F8" s="301"/>
      <c r="G8" s="301"/>
      <c r="H8" s="301"/>
      <c r="I8" s="301"/>
      <c r="J8" s="301"/>
      <c r="K8" s="301"/>
      <c r="L8" s="301"/>
      <c r="M8" s="301"/>
      <c r="N8" s="17"/>
    </row>
    <row r="9" spans="2:15" ht="28.9" customHeight="1">
      <c r="B9" s="18"/>
      <c r="C9" s="301"/>
      <c r="D9" s="301"/>
      <c r="E9" s="301"/>
      <c r="F9" s="301"/>
      <c r="G9" s="301"/>
      <c r="H9" s="301"/>
      <c r="I9" s="301"/>
      <c r="J9" s="301"/>
      <c r="K9" s="301"/>
      <c r="L9" s="301"/>
      <c r="M9" s="301"/>
      <c r="N9" s="17"/>
    </row>
    <row r="10" spans="2:15">
      <c r="B10" s="18"/>
      <c r="C10" s="292" t="s">
        <v>131</v>
      </c>
      <c r="D10" s="292"/>
      <c r="E10" s="292"/>
      <c r="F10" s="293">
        <f>('Diagnostic écomobilité'!D336)</f>
        <v>0</v>
      </c>
      <c r="G10" s="293"/>
      <c r="H10" s="293"/>
      <c r="I10" s="293"/>
      <c r="J10" s="293"/>
      <c r="K10" s="293"/>
      <c r="L10" s="293"/>
      <c r="M10" s="293"/>
      <c r="N10" s="17"/>
    </row>
    <row r="11" spans="2:15" ht="7.5" customHeight="1">
      <c r="B11" s="19"/>
      <c r="C11" s="33"/>
      <c r="D11" s="33"/>
      <c r="E11" s="33"/>
      <c r="F11" s="33"/>
      <c r="G11" s="33"/>
      <c r="H11" s="33"/>
      <c r="I11" s="33"/>
      <c r="J11" s="33"/>
      <c r="K11" s="33"/>
      <c r="L11" s="33"/>
      <c r="M11" s="33"/>
      <c r="N11" s="20"/>
    </row>
    <row r="12" spans="2:15" ht="4.5" customHeight="1">
      <c r="C12" s="117"/>
      <c r="D12" s="117"/>
      <c r="E12" s="117"/>
      <c r="F12" s="117"/>
      <c r="G12" s="117"/>
      <c r="H12" s="117"/>
      <c r="I12" s="117"/>
      <c r="J12" s="117"/>
      <c r="K12" s="117"/>
      <c r="L12" s="117"/>
      <c r="M12" s="117"/>
    </row>
    <row r="13" spans="2:15" ht="21.75" customHeight="1" thickBot="1">
      <c r="B13" s="223" t="s">
        <v>132</v>
      </c>
      <c r="C13" s="223"/>
      <c r="D13" s="223"/>
      <c r="E13" s="223"/>
      <c r="F13" s="223"/>
      <c r="G13" s="223"/>
      <c r="H13" s="223"/>
      <c r="I13" s="223"/>
      <c r="J13" s="223"/>
      <c r="K13" s="223"/>
      <c r="L13" s="223"/>
      <c r="M13" s="223"/>
      <c r="N13" s="223"/>
    </row>
    <row r="14" spans="2:15" ht="4.5" customHeight="1" thickTop="1" thickBot="1"/>
    <row r="15" spans="2:15" ht="3.75" customHeight="1">
      <c r="B15" s="2"/>
      <c r="C15" s="3"/>
      <c r="D15" s="3"/>
      <c r="E15" s="3"/>
      <c r="F15" s="3"/>
      <c r="G15" s="3"/>
      <c r="H15" s="3"/>
      <c r="I15" s="3"/>
      <c r="J15" s="3"/>
      <c r="K15" s="3"/>
      <c r="L15" s="3"/>
      <c r="M15" s="3"/>
      <c r="N15" s="4"/>
    </row>
    <row r="16" spans="2:15" ht="15" customHeight="1">
      <c r="B16" s="69"/>
      <c r="C16" s="248" t="s">
        <v>133</v>
      </c>
      <c r="D16" s="248"/>
      <c r="E16" s="248"/>
      <c r="F16" s="248"/>
      <c r="G16" s="248"/>
      <c r="H16" s="248"/>
      <c r="I16" s="248"/>
      <c r="J16" s="248"/>
      <c r="K16" s="248"/>
      <c r="L16" s="248"/>
      <c r="M16" s="248"/>
      <c r="N16" s="70"/>
      <c r="O16" s="1"/>
    </row>
    <row r="17" spans="2:15" ht="3" customHeight="1">
      <c r="B17" s="69"/>
      <c r="C17" s="71"/>
      <c r="D17" s="71"/>
      <c r="E17" s="71"/>
      <c r="F17" s="71"/>
      <c r="G17" s="71"/>
      <c r="H17" s="71"/>
      <c r="I17" s="71"/>
      <c r="J17" s="71"/>
      <c r="K17" s="71"/>
      <c r="L17" s="71"/>
      <c r="M17" s="71"/>
      <c r="N17" s="70"/>
      <c r="O17" s="1"/>
    </row>
    <row r="18" spans="2:15" ht="27.95" customHeight="1">
      <c r="B18" s="69"/>
      <c r="C18" s="251">
        <f>('Diagnostic écomobilité'!D19)</f>
        <v>0</v>
      </c>
      <c r="D18" s="252"/>
      <c r="E18" s="252"/>
      <c r="F18" s="252"/>
      <c r="G18" s="252"/>
      <c r="H18" s="252"/>
      <c r="I18" s="252"/>
      <c r="J18" s="252"/>
      <c r="K18" s="252"/>
      <c r="L18" s="252"/>
      <c r="M18" s="253"/>
      <c r="N18" s="70"/>
      <c r="O18" s="1"/>
    </row>
    <row r="19" spans="2:15" ht="4.5" customHeight="1">
      <c r="B19" s="69"/>
      <c r="C19" s="254"/>
      <c r="D19" s="255"/>
      <c r="E19" s="255"/>
      <c r="F19" s="255"/>
      <c r="G19" s="255"/>
      <c r="H19" s="255"/>
      <c r="I19" s="255"/>
      <c r="J19" s="255"/>
      <c r="K19" s="255"/>
      <c r="L19" s="255"/>
      <c r="M19" s="256"/>
      <c r="N19" s="70"/>
      <c r="O19" s="1"/>
    </row>
    <row r="20" spans="2:15" ht="27.95" customHeight="1">
      <c r="B20" s="69"/>
      <c r="C20" s="257"/>
      <c r="D20" s="258"/>
      <c r="E20" s="258"/>
      <c r="F20" s="258"/>
      <c r="G20" s="258"/>
      <c r="H20" s="258"/>
      <c r="I20" s="258"/>
      <c r="J20" s="258"/>
      <c r="K20" s="258"/>
      <c r="L20" s="258"/>
      <c r="M20" s="259"/>
      <c r="N20" s="70"/>
      <c r="O20" s="1"/>
    </row>
    <row r="21" spans="2:15" ht="4.5" customHeight="1">
      <c r="B21" s="69"/>
      <c r="C21" s="45"/>
      <c r="D21" s="45"/>
      <c r="E21" s="45"/>
      <c r="F21" s="45"/>
      <c r="G21" s="45"/>
      <c r="H21" s="45"/>
      <c r="I21" s="45"/>
      <c r="J21" s="45"/>
      <c r="K21" s="45"/>
      <c r="L21" s="45"/>
      <c r="M21" s="45"/>
      <c r="N21" s="70"/>
      <c r="O21" s="1"/>
    </row>
    <row r="22" spans="2:15">
      <c r="B22" s="69"/>
      <c r="C22" s="248" t="s">
        <v>134</v>
      </c>
      <c r="D22" s="248"/>
      <c r="E22" s="248"/>
      <c r="F22" s="248"/>
      <c r="G22" s="248"/>
      <c r="H22" s="248"/>
      <c r="I22" s="248"/>
      <c r="J22" s="248"/>
      <c r="K22" s="248"/>
      <c r="L22" s="248"/>
      <c r="M22" s="248"/>
      <c r="N22" s="70"/>
      <c r="O22" s="1"/>
    </row>
    <row r="23" spans="2:15" ht="4.5" customHeight="1">
      <c r="B23" s="69"/>
      <c r="C23" s="45"/>
      <c r="D23" s="45"/>
      <c r="E23" s="45"/>
      <c r="F23" s="45"/>
      <c r="G23" s="45"/>
      <c r="H23" s="45"/>
      <c r="I23" s="45"/>
      <c r="J23" s="45"/>
      <c r="K23" s="45"/>
      <c r="L23" s="45"/>
      <c r="M23" s="45"/>
      <c r="N23" s="70"/>
      <c r="O23" s="1"/>
    </row>
    <row r="24" spans="2:15">
      <c r="B24" s="69"/>
      <c r="C24" s="294" t="s">
        <v>135</v>
      </c>
      <c r="D24" s="295"/>
      <c r="E24" s="263">
        <f>'Diagnostic écomobilité'!E15:G15</f>
        <v>0</v>
      </c>
      <c r="F24" s="264"/>
      <c r="G24" s="264"/>
      <c r="H24" s="264"/>
      <c r="I24" s="264"/>
      <c r="J24" s="264"/>
      <c r="K24" s="264"/>
      <c r="L24" s="264"/>
      <c r="M24" s="265"/>
      <c r="N24" s="70"/>
      <c r="O24" s="1"/>
    </row>
    <row r="25" spans="2:15" ht="3.75" customHeight="1">
      <c r="B25" s="69"/>
      <c r="C25" s="72"/>
      <c r="D25" s="45"/>
      <c r="E25" s="45"/>
      <c r="F25" s="45"/>
      <c r="G25" s="45"/>
      <c r="H25" s="45"/>
      <c r="I25" s="45"/>
      <c r="J25" s="45"/>
      <c r="K25" s="45"/>
      <c r="L25" s="45"/>
      <c r="M25" s="45"/>
      <c r="N25" s="70"/>
      <c r="O25" s="1"/>
    </row>
    <row r="26" spans="2:15">
      <c r="B26" s="69"/>
      <c r="C26" s="294" t="s">
        <v>136</v>
      </c>
      <c r="D26" s="295"/>
      <c r="E26" s="263">
        <f>'Diagnostic écomobilité'!E17:G17</f>
        <v>0</v>
      </c>
      <c r="F26" s="264"/>
      <c r="G26" s="264"/>
      <c r="H26" s="264"/>
      <c r="I26" s="264"/>
      <c r="J26" s="264"/>
      <c r="K26" s="264"/>
      <c r="L26" s="264"/>
      <c r="M26" s="265"/>
      <c r="N26" s="70"/>
      <c r="O26" s="1"/>
    </row>
    <row r="27" spans="2:15" ht="4.5" customHeight="1" thickBot="1">
      <c r="B27" s="69"/>
      <c r="C27" s="45"/>
      <c r="D27" s="45"/>
      <c r="E27" s="45"/>
      <c r="F27" s="45"/>
      <c r="G27" s="45"/>
      <c r="H27" s="45"/>
      <c r="I27" s="45"/>
      <c r="J27" s="45"/>
      <c r="K27" s="45"/>
      <c r="L27" s="45"/>
      <c r="M27" s="45"/>
      <c r="N27" s="70"/>
      <c r="O27" s="1"/>
    </row>
    <row r="28" spans="2:15" ht="3.75" customHeight="1">
      <c r="B28" s="2"/>
      <c r="C28" s="3"/>
      <c r="D28" s="3"/>
      <c r="E28" s="3"/>
      <c r="F28" s="3"/>
      <c r="G28" s="3"/>
      <c r="H28" s="3"/>
      <c r="I28" s="3"/>
      <c r="J28" s="3"/>
      <c r="K28" s="3"/>
      <c r="L28" s="3"/>
      <c r="M28" s="3"/>
      <c r="N28" s="4"/>
      <c r="O28" s="1"/>
    </row>
    <row r="29" spans="2:15" ht="15" customHeight="1">
      <c r="B29" s="69"/>
      <c r="C29" s="248" t="s">
        <v>137</v>
      </c>
      <c r="D29" s="248"/>
      <c r="E29" s="248"/>
      <c r="F29" s="248"/>
      <c r="G29" s="248"/>
      <c r="H29" s="248"/>
      <c r="I29" s="248"/>
      <c r="J29" s="248"/>
      <c r="K29" s="248"/>
      <c r="L29" s="248"/>
      <c r="M29" s="248"/>
      <c r="N29" s="70"/>
      <c r="O29" s="1"/>
    </row>
    <row r="30" spans="2:15" ht="3" customHeight="1">
      <c r="B30" s="69"/>
      <c r="C30" s="71"/>
      <c r="D30" s="71"/>
      <c r="E30" s="71"/>
      <c r="F30" s="71"/>
      <c r="G30" s="71"/>
      <c r="H30" s="71"/>
      <c r="I30" s="71"/>
      <c r="J30" s="71"/>
      <c r="K30" s="71"/>
      <c r="L30" s="71"/>
      <c r="M30" s="71"/>
      <c r="N30" s="70"/>
      <c r="O30" s="1"/>
    </row>
    <row r="31" spans="2:15" ht="27.95" customHeight="1">
      <c r="B31" s="69"/>
      <c r="C31" s="251">
        <f>('Diagnostic écomobilité'!D31)</f>
        <v>0</v>
      </c>
      <c r="D31" s="252"/>
      <c r="E31" s="252"/>
      <c r="F31" s="252"/>
      <c r="G31" s="252"/>
      <c r="H31" s="252"/>
      <c r="I31" s="252"/>
      <c r="J31" s="252"/>
      <c r="K31" s="252"/>
      <c r="L31" s="252"/>
      <c r="M31" s="253"/>
      <c r="N31" s="70"/>
      <c r="O31" s="1"/>
    </row>
    <row r="32" spans="2:15" ht="4.5" customHeight="1">
      <c r="B32" s="69"/>
      <c r="C32" s="254"/>
      <c r="D32" s="255"/>
      <c r="E32" s="255"/>
      <c r="F32" s="255"/>
      <c r="G32" s="255"/>
      <c r="H32" s="255"/>
      <c r="I32" s="255"/>
      <c r="J32" s="255"/>
      <c r="K32" s="255"/>
      <c r="L32" s="255"/>
      <c r="M32" s="256"/>
      <c r="N32" s="70"/>
    </row>
    <row r="33" spans="2:14" ht="27.95" customHeight="1">
      <c r="B33" s="69"/>
      <c r="C33" s="257"/>
      <c r="D33" s="258"/>
      <c r="E33" s="258"/>
      <c r="F33" s="258"/>
      <c r="G33" s="258"/>
      <c r="H33" s="258"/>
      <c r="I33" s="258"/>
      <c r="J33" s="258"/>
      <c r="K33" s="258"/>
      <c r="L33" s="258"/>
      <c r="M33" s="259"/>
      <c r="N33" s="70"/>
    </row>
    <row r="34" spans="2:14" ht="4.5" customHeight="1">
      <c r="B34" s="69"/>
      <c r="C34" s="45"/>
      <c r="D34" s="45"/>
      <c r="E34" s="45"/>
      <c r="F34" s="45"/>
      <c r="G34" s="45"/>
      <c r="H34" s="45"/>
      <c r="I34" s="45"/>
      <c r="J34" s="45"/>
      <c r="K34" s="45"/>
      <c r="L34" s="45"/>
      <c r="M34" s="45"/>
      <c r="N34" s="70"/>
    </row>
    <row r="35" spans="2:14">
      <c r="B35" s="69"/>
      <c r="C35" s="248" t="s">
        <v>138</v>
      </c>
      <c r="D35" s="248"/>
      <c r="E35" s="248"/>
      <c r="F35" s="248"/>
      <c r="G35" s="248"/>
      <c r="H35" s="248"/>
      <c r="I35" s="248"/>
      <c r="J35" s="248"/>
      <c r="K35" s="248"/>
      <c r="L35" s="248"/>
      <c r="M35" s="248"/>
      <c r="N35" s="70"/>
    </row>
    <row r="36" spans="2:14" ht="4.5" customHeight="1">
      <c r="B36" s="69"/>
      <c r="C36" s="45"/>
      <c r="D36" s="45"/>
      <c r="E36" s="45"/>
      <c r="F36" s="45"/>
      <c r="G36" s="45"/>
      <c r="H36" s="45"/>
      <c r="I36" s="45"/>
      <c r="J36" s="45"/>
      <c r="K36" s="45"/>
      <c r="L36" s="45"/>
      <c r="M36" s="45"/>
      <c r="N36" s="70"/>
    </row>
    <row r="37" spans="2:14">
      <c r="B37" s="69"/>
      <c r="C37" s="294" t="s">
        <v>139</v>
      </c>
      <c r="D37" s="295"/>
      <c r="E37" s="263" t="str">
        <f>'Diagnostic écomobilité'!E27:G27</f>
        <v>Ligne(s) régionale(s) (arrêt / gare routière)</v>
      </c>
      <c r="F37" s="264"/>
      <c r="G37" s="264"/>
      <c r="H37" s="264"/>
      <c r="I37" s="264"/>
      <c r="J37" s="264"/>
      <c r="K37" s="264"/>
      <c r="L37" s="264"/>
      <c r="M37" s="265"/>
      <c r="N37" s="70"/>
    </row>
    <row r="38" spans="2:14" ht="3.75" customHeight="1">
      <c r="B38" s="69"/>
      <c r="C38" s="294"/>
      <c r="D38" s="295"/>
      <c r="E38" s="45"/>
      <c r="F38" s="45"/>
      <c r="G38" s="45"/>
      <c r="H38" s="45"/>
      <c r="I38" s="45"/>
      <c r="J38" s="45"/>
      <c r="K38" s="45"/>
      <c r="L38" s="45"/>
      <c r="M38" s="45"/>
      <c r="N38" s="70"/>
    </row>
    <row r="39" spans="2:14" ht="31.9" customHeight="1">
      <c r="B39" s="69"/>
      <c r="C39" s="296" t="s">
        <v>140</v>
      </c>
      <c r="D39" s="297"/>
      <c r="E39" s="263" t="str">
        <f>'Diagnostic écomobilité'!E29:G29</f>
        <v>Ligne(s) nationale(s) et/ou internationale(s) (arrêt / gare routière)</v>
      </c>
      <c r="F39" s="264"/>
      <c r="G39" s="264"/>
      <c r="H39" s="264"/>
      <c r="I39" s="264"/>
      <c r="J39" s="264"/>
      <c r="K39" s="264"/>
      <c r="L39" s="264"/>
      <c r="M39" s="265"/>
      <c r="N39" s="70"/>
    </row>
    <row r="40" spans="2:14" ht="4.5" customHeight="1">
      <c r="B40" s="69"/>
      <c r="C40" s="45"/>
      <c r="D40" s="45"/>
      <c r="E40" s="45"/>
      <c r="F40" s="45"/>
      <c r="G40" s="45"/>
      <c r="H40" s="45"/>
      <c r="I40" s="45"/>
      <c r="J40" s="45"/>
      <c r="K40" s="45"/>
      <c r="L40" s="45"/>
      <c r="M40" s="45"/>
      <c r="N40" s="70"/>
    </row>
    <row r="41" spans="2:14" ht="4.5" customHeight="1" thickBot="1">
      <c r="B41" s="73"/>
      <c r="C41" s="74"/>
      <c r="D41" s="74"/>
      <c r="E41" s="74"/>
      <c r="F41" s="74"/>
      <c r="G41" s="74"/>
      <c r="H41" s="74"/>
      <c r="I41" s="74"/>
      <c r="J41" s="74"/>
      <c r="K41" s="74"/>
      <c r="L41" s="74"/>
      <c r="M41" s="74"/>
      <c r="N41" s="75"/>
    </row>
    <row r="42" spans="2:14" ht="3.75" customHeight="1">
      <c r="B42" s="2"/>
      <c r="C42" s="3"/>
      <c r="D42" s="3"/>
      <c r="E42" s="3"/>
      <c r="F42" s="3"/>
      <c r="G42" s="3"/>
      <c r="H42" s="3"/>
      <c r="I42" s="3"/>
      <c r="J42" s="3"/>
      <c r="K42" s="3"/>
      <c r="L42" s="3"/>
      <c r="M42" s="3"/>
      <c r="N42" s="4"/>
    </row>
    <row r="43" spans="2:14" ht="15" customHeight="1">
      <c r="B43" s="69"/>
      <c r="C43" s="248" t="s">
        <v>141</v>
      </c>
      <c r="D43" s="248"/>
      <c r="E43" s="248"/>
      <c r="F43" s="248"/>
      <c r="G43" s="248"/>
      <c r="H43" s="248"/>
      <c r="I43" s="248"/>
      <c r="J43" s="248"/>
      <c r="K43" s="248"/>
      <c r="L43" s="248"/>
      <c r="M43" s="248"/>
      <c r="N43" s="70"/>
    </row>
    <row r="44" spans="2:14" ht="3" customHeight="1">
      <c r="B44" s="69"/>
      <c r="C44" s="71"/>
      <c r="D44" s="71"/>
      <c r="E44" s="71"/>
      <c r="F44" s="71"/>
      <c r="G44" s="71"/>
      <c r="H44" s="71"/>
      <c r="I44" s="71"/>
      <c r="J44" s="71"/>
      <c r="K44" s="71"/>
      <c r="L44" s="71"/>
      <c r="M44" s="71"/>
      <c r="N44" s="70"/>
    </row>
    <row r="45" spans="2:14" ht="27.95" customHeight="1">
      <c r="B45" s="69"/>
      <c r="C45" s="251">
        <f>('Diagnostic écomobilité'!D41)</f>
        <v>0</v>
      </c>
      <c r="D45" s="252"/>
      <c r="E45" s="252"/>
      <c r="F45" s="252"/>
      <c r="G45" s="252"/>
      <c r="H45" s="252"/>
      <c r="I45" s="252"/>
      <c r="J45" s="252"/>
      <c r="K45" s="252"/>
      <c r="L45" s="252"/>
      <c r="M45" s="253"/>
      <c r="N45" s="70"/>
    </row>
    <row r="46" spans="2:14" ht="4.5" customHeight="1">
      <c r="B46" s="69"/>
      <c r="C46" s="254"/>
      <c r="D46" s="255"/>
      <c r="E46" s="255"/>
      <c r="F46" s="255"/>
      <c r="G46" s="255"/>
      <c r="H46" s="255"/>
      <c r="I46" s="255"/>
      <c r="J46" s="255"/>
      <c r="K46" s="255"/>
      <c r="L46" s="255"/>
      <c r="M46" s="256"/>
      <c r="N46" s="70"/>
    </row>
    <row r="47" spans="2:14" ht="27.95" customHeight="1">
      <c r="B47" s="69"/>
      <c r="C47" s="257"/>
      <c r="D47" s="258"/>
      <c r="E47" s="258"/>
      <c r="F47" s="258"/>
      <c r="G47" s="258"/>
      <c r="H47" s="258"/>
      <c r="I47" s="258"/>
      <c r="J47" s="258"/>
      <c r="K47" s="258"/>
      <c r="L47" s="258"/>
      <c r="M47" s="259"/>
      <c r="N47" s="70"/>
    </row>
    <row r="48" spans="2:14" ht="4.5" customHeight="1">
      <c r="B48" s="69"/>
      <c r="C48" s="45"/>
      <c r="D48" s="45"/>
      <c r="E48" s="45"/>
      <c r="F48" s="45"/>
      <c r="G48" s="45"/>
      <c r="H48" s="45"/>
      <c r="I48" s="45"/>
      <c r="J48" s="45"/>
      <c r="K48" s="45"/>
      <c r="L48" s="45"/>
      <c r="M48" s="45"/>
      <c r="N48" s="70"/>
    </row>
    <row r="49" spans="2:14" ht="4.5" customHeight="1">
      <c r="B49" s="69"/>
      <c r="C49" s="45"/>
      <c r="D49" s="45"/>
      <c r="E49" s="45"/>
      <c r="F49" s="45"/>
      <c r="G49" s="45"/>
      <c r="H49" s="45"/>
      <c r="I49" s="45"/>
      <c r="J49" s="45"/>
      <c r="K49" s="45"/>
      <c r="L49" s="45"/>
      <c r="M49" s="45"/>
      <c r="N49" s="70"/>
    </row>
    <row r="50" spans="2:14">
      <c r="B50" s="69"/>
      <c r="C50" s="248" t="s">
        <v>142</v>
      </c>
      <c r="D50" s="248"/>
      <c r="E50" s="248"/>
      <c r="F50" s="248"/>
      <c r="G50" s="248"/>
      <c r="H50" s="248"/>
      <c r="I50" s="248"/>
      <c r="J50" s="248"/>
      <c r="K50" s="248"/>
      <c r="L50" s="248"/>
      <c r="M50" s="248"/>
      <c r="N50" s="70"/>
    </row>
    <row r="51" spans="2:14" ht="4.5" customHeight="1">
      <c r="B51" s="69"/>
      <c r="C51" s="45"/>
      <c r="D51" s="45"/>
      <c r="E51" s="45"/>
      <c r="F51" s="45"/>
      <c r="G51" s="45"/>
      <c r="H51" s="45"/>
      <c r="I51" s="45"/>
      <c r="J51" s="45"/>
      <c r="K51" s="45"/>
      <c r="L51" s="45"/>
      <c r="M51" s="45"/>
      <c r="N51" s="70"/>
    </row>
    <row r="52" spans="2:14">
      <c r="B52" s="69"/>
      <c r="C52" s="294" t="s">
        <v>143</v>
      </c>
      <c r="D52" s="295"/>
      <c r="E52" s="263" t="str">
        <f>'Diagnostic écomobilité'!E39:G39</f>
        <v>Véloroute(s) ou eurovéloroute(s) (ville desservie la plus proche)</v>
      </c>
      <c r="F52" s="264"/>
      <c r="G52" s="264"/>
      <c r="H52" s="264"/>
      <c r="I52" s="264"/>
      <c r="J52" s="264"/>
      <c r="K52" s="264"/>
      <c r="L52" s="264"/>
      <c r="M52" s="265"/>
      <c r="N52" s="70"/>
    </row>
    <row r="53" spans="2:14" ht="4.5" customHeight="1">
      <c r="B53" s="69"/>
      <c r="C53" s="45"/>
      <c r="D53" s="45"/>
      <c r="E53" s="45"/>
      <c r="F53" s="45"/>
      <c r="G53" s="45"/>
      <c r="H53" s="45"/>
      <c r="I53" s="45"/>
      <c r="J53" s="45"/>
      <c r="K53" s="45"/>
      <c r="L53" s="45"/>
      <c r="M53" s="45"/>
      <c r="N53" s="70"/>
    </row>
    <row r="54" spans="2:14" ht="4.5" customHeight="1">
      <c r="B54" s="5"/>
      <c r="C54" s="117"/>
      <c r="D54" s="117"/>
      <c r="E54" s="117"/>
      <c r="F54" s="117"/>
      <c r="G54" s="117"/>
      <c r="H54" s="117"/>
      <c r="I54" s="117"/>
      <c r="J54" s="117"/>
      <c r="K54" s="117"/>
      <c r="L54" s="117"/>
      <c r="M54" s="117"/>
      <c r="N54" s="6"/>
    </row>
    <row r="55" spans="2:14" ht="21.75" customHeight="1" thickBot="1">
      <c r="B55" s="222" t="s">
        <v>144</v>
      </c>
      <c r="C55" s="223"/>
      <c r="D55" s="223"/>
      <c r="E55" s="223"/>
      <c r="F55" s="223"/>
      <c r="G55" s="223"/>
      <c r="H55" s="223"/>
      <c r="I55" s="223"/>
      <c r="J55" s="223"/>
      <c r="K55" s="223"/>
      <c r="L55" s="223"/>
      <c r="M55" s="223"/>
      <c r="N55" s="224"/>
    </row>
    <row r="56" spans="2:14" ht="4.5" customHeight="1" thickTop="1">
      <c r="B56" s="5"/>
      <c r="N56" s="6"/>
    </row>
    <row r="57" spans="2:14" ht="3.75" customHeight="1">
      <c r="B57" s="69"/>
      <c r="C57" s="45"/>
      <c r="D57" s="45"/>
      <c r="E57" s="45"/>
      <c r="F57" s="45"/>
      <c r="G57" s="45"/>
      <c r="H57" s="45"/>
      <c r="I57" s="45"/>
      <c r="J57" s="45"/>
      <c r="K57" s="45"/>
      <c r="L57" s="45"/>
      <c r="M57" s="45"/>
      <c r="N57" s="70"/>
    </row>
    <row r="58" spans="2:14">
      <c r="B58" s="69"/>
      <c r="C58" s="248" t="s">
        <v>145</v>
      </c>
      <c r="D58" s="248"/>
      <c r="E58" s="248"/>
      <c r="F58" s="248"/>
      <c r="G58" s="248"/>
      <c r="H58" s="248"/>
      <c r="I58" s="248"/>
      <c r="J58" s="248"/>
      <c r="K58" s="248"/>
      <c r="L58" s="248"/>
      <c r="M58" s="248"/>
      <c r="N58" s="70"/>
    </row>
    <row r="59" spans="2:14" ht="4.5" customHeight="1">
      <c r="B59" s="69"/>
      <c r="C59" s="45"/>
      <c r="D59" s="45"/>
      <c r="E59" s="45"/>
      <c r="F59" s="45"/>
      <c r="G59" s="45"/>
      <c r="H59" s="45"/>
      <c r="I59" s="45"/>
      <c r="J59" s="45"/>
      <c r="K59" s="45"/>
      <c r="L59" s="45"/>
      <c r="M59" s="45"/>
      <c r="N59" s="70"/>
    </row>
    <row r="60" spans="2:14">
      <c r="B60" s="69"/>
      <c r="C60" s="72" t="s">
        <v>146</v>
      </c>
      <c r="D60" s="302">
        <f>('Diagnostic écomobilité'!E53)</f>
        <v>0</v>
      </c>
      <c r="E60" s="304"/>
      <c r="F60" s="290" t="s">
        <v>147</v>
      </c>
      <c r="G60" s="290"/>
      <c r="H60" s="290"/>
      <c r="I60" s="72"/>
      <c r="J60" s="302">
        <f>('Diagnostic écomobilité'!E51)</f>
        <v>0</v>
      </c>
      <c r="K60" s="303"/>
      <c r="L60" s="303"/>
      <c r="M60" s="304"/>
      <c r="N60" s="70"/>
    </row>
    <row r="61" spans="2:14" ht="3.75" customHeight="1">
      <c r="B61" s="69"/>
      <c r="C61" s="45"/>
      <c r="D61" s="45"/>
      <c r="E61" s="45"/>
      <c r="F61" s="45"/>
      <c r="G61" s="45"/>
      <c r="H61" s="45"/>
      <c r="I61" s="45"/>
      <c r="J61" s="45"/>
      <c r="K61" s="45"/>
      <c r="L61" s="45"/>
      <c r="M61" s="45"/>
      <c r="N61" s="70"/>
    </row>
    <row r="62" spans="2:14">
      <c r="B62" s="69"/>
      <c r="C62" s="72" t="s">
        <v>148</v>
      </c>
      <c r="D62" s="302">
        <f>('Diagnostic écomobilité'!E55)</f>
        <v>0</v>
      </c>
      <c r="E62" s="304"/>
      <c r="F62" s="290" t="s">
        <v>149</v>
      </c>
      <c r="G62" s="290"/>
      <c r="H62" s="290"/>
      <c r="I62" s="72"/>
      <c r="J62" s="302">
        <f>('Diagnostic écomobilité'!E67)</f>
        <v>0</v>
      </c>
      <c r="K62" s="303"/>
      <c r="L62" s="303"/>
      <c r="M62" s="304"/>
      <c r="N62" s="70"/>
    </row>
    <row r="63" spans="2:14" ht="3.75" customHeight="1">
      <c r="B63" s="69"/>
      <c r="C63" s="45"/>
      <c r="D63" s="45"/>
      <c r="E63" s="45"/>
      <c r="F63" s="45"/>
      <c r="G63" s="45"/>
      <c r="H63" s="45"/>
      <c r="I63" s="45"/>
      <c r="J63" s="45"/>
      <c r="K63" s="45"/>
      <c r="L63" s="45"/>
      <c r="M63" s="45"/>
      <c r="N63" s="70"/>
    </row>
    <row r="64" spans="2:14">
      <c r="B64" s="69"/>
      <c r="C64" s="72" t="s">
        <v>150</v>
      </c>
      <c r="D64" s="302">
        <f>('Diagnostic écomobilité'!E59)</f>
        <v>0</v>
      </c>
      <c r="E64" s="304"/>
      <c r="F64" s="290" t="s">
        <v>151</v>
      </c>
      <c r="G64" s="290"/>
      <c r="H64" s="290"/>
      <c r="I64" s="72"/>
      <c r="J64" s="302">
        <f>('Diagnostic écomobilité'!E63)</f>
        <v>0</v>
      </c>
      <c r="K64" s="303"/>
      <c r="L64" s="303"/>
      <c r="M64" s="304"/>
      <c r="N64" s="70"/>
    </row>
    <row r="65" spans="2:14" ht="4.5" customHeight="1">
      <c r="B65" s="69"/>
      <c r="C65" s="45"/>
      <c r="D65" s="45"/>
      <c r="E65" s="45"/>
      <c r="F65" s="45"/>
      <c r="G65" s="45"/>
      <c r="H65" s="45"/>
      <c r="I65" s="45"/>
      <c r="J65" s="45"/>
      <c r="K65" s="45"/>
      <c r="L65" s="45"/>
      <c r="M65" s="45"/>
      <c r="N65" s="70"/>
    </row>
    <row r="66" spans="2:14">
      <c r="B66" s="69"/>
      <c r="C66" s="72" t="s">
        <v>152</v>
      </c>
      <c r="D66" s="302">
        <f>('Diagnostic écomobilité'!E61)</f>
        <v>0</v>
      </c>
      <c r="E66" s="304"/>
      <c r="F66" s="290" t="s">
        <v>153</v>
      </c>
      <c r="G66" s="290"/>
      <c r="H66" s="290"/>
      <c r="I66" s="72"/>
      <c r="J66" s="305">
        <f>('Diagnostic écomobilité'!E65)</f>
        <v>0</v>
      </c>
      <c r="K66" s="306"/>
      <c r="L66" s="306"/>
      <c r="M66" s="307"/>
      <c r="N66" s="70"/>
    </row>
    <row r="67" spans="2:14" ht="4.5" customHeight="1">
      <c r="B67" s="69"/>
      <c r="C67" s="45"/>
      <c r="D67" s="45"/>
      <c r="E67" s="45"/>
      <c r="F67" s="45"/>
      <c r="G67" s="45"/>
      <c r="H67" s="45"/>
      <c r="I67" s="45"/>
      <c r="J67" s="45"/>
      <c r="K67" s="45"/>
      <c r="L67" s="45"/>
      <c r="M67" s="45"/>
      <c r="N67" s="70"/>
    </row>
    <row r="68" spans="2:14" ht="4.5" customHeight="1">
      <c r="B68" s="69"/>
      <c r="C68" s="45"/>
      <c r="D68" s="45"/>
      <c r="E68" s="45"/>
      <c r="F68" s="45"/>
      <c r="G68" s="45"/>
      <c r="H68" s="45"/>
      <c r="I68" s="45"/>
      <c r="J68" s="45"/>
      <c r="K68" s="45"/>
      <c r="L68" s="45"/>
      <c r="M68" s="45"/>
      <c r="N68" s="70"/>
    </row>
    <row r="69" spans="2:14" ht="15" customHeight="1">
      <c r="B69" s="69"/>
      <c r="C69" s="290" t="s">
        <v>154</v>
      </c>
      <c r="D69" s="290"/>
      <c r="E69" s="290"/>
      <c r="F69" s="291"/>
      <c r="G69" s="263">
        <f>('Diagnostic écomobilité'!D267)</f>
        <v>0</v>
      </c>
      <c r="H69" s="264"/>
      <c r="I69" s="264"/>
      <c r="J69" s="264"/>
      <c r="K69" s="264"/>
      <c r="L69" s="264"/>
      <c r="M69" s="265"/>
      <c r="N69" s="70"/>
    </row>
    <row r="70" spans="2:14" ht="4.5" customHeight="1">
      <c r="B70" s="69"/>
      <c r="C70" s="45"/>
      <c r="D70" s="45"/>
      <c r="E70" s="45"/>
      <c r="F70" s="45"/>
      <c r="G70" s="45"/>
      <c r="H70" s="45"/>
      <c r="I70" s="45"/>
      <c r="J70" s="45"/>
      <c r="K70" s="45"/>
      <c r="L70" s="45"/>
      <c r="M70" s="45"/>
      <c r="N70" s="70"/>
    </row>
    <row r="71" spans="2:14" ht="15" customHeight="1">
      <c r="B71" s="69"/>
      <c r="C71" s="290" t="s">
        <v>155</v>
      </c>
      <c r="D71" s="290"/>
      <c r="E71" s="290"/>
      <c r="F71" s="291"/>
      <c r="G71" s="263" t="str">
        <f>('Diagnostic écomobilité'!G271)</f>
        <v>Sélectionnez votre réponse</v>
      </c>
      <c r="H71" s="264"/>
      <c r="I71" s="264"/>
      <c r="J71" s="264"/>
      <c r="K71" s="264"/>
      <c r="L71" s="264"/>
      <c r="M71" s="265"/>
      <c r="N71" s="70"/>
    </row>
    <row r="72" spans="2:14" ht="4.5" customHeight="1">
      <c r="B72" s="73"/>
      <c r="C72" s="74"/>
      <c r="D72" s="74"/>
      <c r="E72" s="74"/>
      <c r="F72" s="74"/>
      <c r="G72" s="74"/>
      <c r="H72" s="74"/>
      <c r="I72" s="74"/>
      <c r="J72" s="74"/>
      <c r="K72" s="74"/>
      <c r="L72" s="74"/>
      <c r="M72" s="74"/>
      <c r="N72" s="75"/>
    </row>
    <row r="73" spans="2:14" ht="4.5" customHeight="1">
      <c r="B73" s="69"/>
      <c r="C73" s="45"/>
      <c r="D73" s="45"/>
      <c r="E73" s="45"/>
      <c r="F73" s="45"/>
      <c r="G73" s="45"/>
      <c r="H73" s="45"/>
      <c r="I73" s="45"/>
      <c r="J73" s="45"/>
      <c r="K73" s="45"/>
      <c r="L73" s="45"/>
      <c r="M73" s="45"/>
      <c r="N73" s="70"/>
    </row>
    <row r="74" spans="2:14" ht="15" customHeight="1">
      <c r="B74" s="69"/>
      <c r="C74" s="248" t="s">
        <v>156</v>
      </c>
      <c r="D74" s="248"/>
      <c r="E74" s="248"/>
      <c r="F74" s="248"/>
      <c r="G74" s="248"/>
      <c r="H74" s="248"/>
      <c r="I74" s="248"/>
      <c r="J74" s="248"/>
      <c r="K74" s="248"/>
      <c r="L74" s="248"/>
      <c r="M74" s="248"/>
      <c r="N74" s="70"/>
    </row>
    <row r="75" spans="2:14" ht="3" customHeight="1">
      <c r="B75" s="69"/>
      <c r="C75" s="76"/>
      <c r="D75" s="76"/>
      <c r="E75" s="76"/>
      <c r="F75" s="76"/>
      <c r="G75" s="76"/>
      <c r="H75" s="76"/>
      <c r="I75" s="76"/>
      <c r="J75" s="76"/>
      <c r="K75" s="76"/>
      <c r="L75" s="76"/>
      <c r="M75" s="76"/>
      <c r="N75" s="70"/>
    </row>
    <row r="76" spans="2:14" ht="27.95" customHeight="1">
      <c r="B76" s="69"/>
      <c r="C76" s="249">
        <f>('Diagnostic écomobilité'!D69)</f>
        <v>0</v>
      </c>
      <c r="D76" s="249"/>
      <c r="E76" s="249"/>
      <c r="F76" s="249"/>
      <c r="G76" s="249"/>
      <c r="H76" s="249"/>
      <c r="I76" s="249"/>
      <c r="J76" s="249"/>
      <c r="K76" s="249"/>
      <c r="L76" s="249"/>
      <c r="M76" s="249"/>
      <c r="N76" s="70"/>
    </row>
    <row r="77" spans="2:14" ht="4.5" customHeight="1">
      <c r="B77" s="69"/>
      <c r="C77" s="249"/>
      <c r="D77" s="249"/>
      <c r="E77" s="249"/>
      <c r="F77" s="249"/>
      <c r="G77" s="249"/>
      <c r="H77" s="249"/>
      <c r="I77" s="249"/>
      <c r="J77" s="249"/>
      <c r="K77" s="249"/>
      <c r="L77" s="249"/>
      <c r="M77" s="249"/>
      <c r="N77" s="70"/>
    </row>
    <row r="78" spans="2:14" ht="27.95" customHeight="1">
      <c r="B78" s="69"/>
      <c r="C78" s="249"/>
      <c r="D78" s="249"/>
      <c r="E78" s="249"/>
      <c r="F78" s="249"/>
      <c r="G78" s="249"/>
      <c r="H78" s="249"/>
      <c r="I78" s="249"/>
      <c r="J78" s="249"/>
      <c r="K78" s="249"/>
      <c r="L78" s="249"/>
      <c r="M78" s="249"/>
      <c r="N78" s="70"/>
    </row>
    <row r="79" spans="2:14" ht="4.5" customHeight="1">
      <c r="B79" s="73"/>
      <c r="C79" s="74"/>
      <c r="D79" s="74"/>
      <c r="E79" s="74"/>
      <c r="F79" s="74"/>
      <c r="G79" s="74"/>
      <c r="H79" s="74"/>
      <c r="I79" s="74"/>
      <c r="J79" s="74"/>
      <c r="K79" s="74"/>
      <c r="L79" s="74"/>
      <c r="M79" s="74"/>
      <c r="N79" s="75"/>
    </row>
    <row r="80" spans="2:14" ht="4.5" customHeight="1">
      <c r="B80" s="69"/>
      <c r="C80" s="45"/>
      <c r="D80" s="45"/>
      <c r="E80" s="45"/>
      <c r="F80" s="45"/>
      <c r="G80" s="45"/>
      <c r="H80" s="45"/>
      <c r="I80" s="45"/>
      <c r="J80" s="45"/>
      <c r="K80" s="45"/>
      <c r="L80" s="45"/>
      <c r="M80" s="45"/>
      <c r="N80" s="70"/>
    </row>
    <row r="81" spans="2:14" ht="15" customHeight="1">
      <c r="B81" s="69"/>
      <c r="C81" s="248" t="s">
        <v>157</v>
      </c>
      <c r="D81" s="248"/>
      <c r="E81" s="248"/>
      <c r="F81" s="248"/>
      <c r="G81" s="248"/>
      <c r="H81" s="248"/>
      <c r="I81" s="248"/>
      <c r="J81" s="248"/>
      <c r="K81" s="248"/>
      <c r="L81" s="248"/>
      <c r="M81" s="248"/>
      <c r="N81" s="70"/>
    </row>
    <row r="82" spans="2:14" ht="3" customHeight="1">
      <c r="B82" s="69"/>
      <c r="C82" s="76"/>
      <c r="D82" s="76"/>
      <c r="E82" s="76"/>
      <c r="F82" s="76"/>
      <c r="G82" s="76"/>
      <c r="H82" s="76"/>
      <c r="I82" s="76"/>
      <c r="J82" s="76"/>
      <c r="K82" s="76"/>
      <c r="L82" s="76"/>
      <c r="M82" s="76"/>
      <c r="N82" s="70"/>
    </row>
    <row r="83" spans="2:14" ht="27.95" customHeight="1">
      <c r="B83" s="69"/>
      <c r="C83" s="249" t="str">
        <f>IF('Diagnostic écomobilité'!G74="OUI",'Diagnostic écomobilité'!D76,"Désolé, notre établissement ne dispose pas de service d'acheminement")</f>
        <v>Désolé, notre établissement ne dispose pas de service d'acheminement</v>
      </c>
      <c r="D83" s="249"/>
      <c r="E83" s="249"/>
      <c r="F83" s="249"/>
      <c r="G83" s="249"/>
      <c r="H83" s="249"/>
      <c r="I83" s="249"/>
      <c r="J83" s="249"/>
      <c r="K83" s="249"/>
      <c r="L83" s="249"/>
      <c r="M83" s="249"/>
      <c r="N83" s="70"/>
    </row>
    <row r="84" spans="2:14" ht="4.5" customHeight="1">
      <c r="B84" s="69"/>
      <c r="C84" s="249"/>
      <c r="D84" s="249"/>
      <c r="E84" s="249"/>
      <c r="F84" s="249"/>
      <c r="G84" s="249"/>
      <c r="H84" s="249"/>
      <c r="I84" s="249"/>
      <c r="J84" s="249"/>
      <c r="K84" s="249"/>
      <c r="L84" s="249"/>
      <c r="M84" s="249"/>
      <c r="N84" s="70"/>
    </row>
    <row r="85" spans="2:14" ht="27.95" customHeight="1">
      <c r="B85" s="69"/>
      <c r="C85" s="249"/>
      <c r="D85" s="249"/>
      <c r="E85" s="249"/>
      <c r="F85" s="249"/>
      <c r="G85" s="249"/>
      <c r="H85" s="249"/>
      <c r="I85" s="249"/>
      <c r="J85" s="249"/>
      <c r="K85" s="249"/>
      <c r="L85" s="249"/>
      <c r="M85" s="249"/>
      <c r="N85" s="70"/>
    </row>
    <row r="86" spans="2:14" ht="4.5" customHeight="1">
      <c r="B86" s="73"/>
      <c r="C86" s="74"/>
      <c r="D86" s="74"/>
      <c r="E86" s="74"/>
      <c r="F86" s="74"/>
      <c r="G86" s="74"/>
      <c r="H86" s="74"/>
      <c r="I86" s="74"/>
      <c r="J86" s="74"/>
      <c r="K86" s="74"/>
      <c r="L86" s="74"/>
      <c r="M86" s="74"/>
      <c r="N86" s="75"/>
    </row>
    <row r="87" spans="2:14" ht="4.5" customHeight="1">
      <c r="B87" s="69"/>
      <c r="C87" s="45"/>
      <c r="D87" s="45"/>
      <c r="E87" s="45"/>
      <c r="F87" s="45"/>
      <c r="G87" s="45"/>
      <c r="H87" s="45"/>
      <c r="I87" s="45"/>
      <c r="J87" s="45"/>
      <c r="K87" s="45"/>
      <c r="L87" s="45"/>
      <c r="M87" s="45"/>
      <c r="N87" s="70"/>
    </row>
    <row r="88" spans="2:14" ht="4.5" customHeight="1">
      <c r="B88" s="69"/>
      <c r="C88" s="45"/>
      <c r="D88" s="45"/>
      <c r="E88" s="45"/>
      <c r="F88" s="45"/>
      <c r="G88" s="45"/>
      <c r="H88" s="45"/>
      <c r="I88" s="45"/>
      <c r="J88" s="45"/>
      <c r="K88" s="45"/>
      <c r="L88" s="45"/>
      <c r="M88" s="45"/>
      <c r="N88" s="70"/>
    </row>
    <row r="89" spans="2:14" ht="15" customHeight="1">
      <c r="B89" s="69"/>
      <c r="C89" s="248" t="s">
        <v>158</v>
      </c>
      <c r="D89" s="248"/>
      <c r="E89" s="248"/>
      <c r="F89" s="248"/>
      <c r="G89" s="248"/>
      <c r="H89" s="248"/>
      <c r="I89" s="248"/>
      <c r="J89" s="248"/>
      <c r="K89" s="248"/>
      <c r="L89" s="248"/>
      <c r="M89" s="248"/>
      <c r="N89" s="70"/>
    </row>
    <row r="90" spans="2:14" ht="3" customHeight="1">
      <c r="B90" s="69"/>
      <c r="C90" s="76"/>
      <c r="D90" s="76"/>
      <c r="E90" s="76"/>
      <c r="F90" s="76"/>
      <c r="G90" s="76"/>
      <c r="H90" s="76"/>
      <c r="I90" s="76"/>
      <c r="J90" s="76"/>
      <c r="K90" s="76"/>
      <c r="L90" s="76"/>
      <c r="M90" s="76"/>
      <c r="N90" s="70"/>
    </row>
    <row r="91" spans="2:14" ht="27.95" customHeight="1">
      <c r="B91" s="69"/>
      <c r="C91" s="249" t="str">
        <f>IF('Diagnostic écomobilité'!G81="OUI",'Diagnostic écomobilité'!D83,"Désolé, notre établissement ne dispose pas de service d'acheminement par transport à la demande")</f>
        <v>Désolé, notre établissement ne dispose pas de service d'acheminement par transport à la demande</v>
      </c>
      <c r="D91" s="249"/>
      <c r="E91" s="249"/>
      <c r="F91" s="249"/>
      <c r="G91" s="249"/>
      <c r="H91" s="249"/>
      <c r="I91" s="249"/>
      <c r="J91" s="249"/>
      <c r="K91" s="249"/>
      <c r="L91" s="249"/>
      <c r="M91" s="249"/>
      <c r="N91" s="70"/>
    </row>
    <row r="92" spans="2:14" ht="4.5" customHeight="1">
      <c r="B92" s="69"/>
      <c r="C92" s="249"/>
      <c r="D92" s="249"/>
      <c r="E92" s="249"/>
      <c r="F92" s="249"/>
      <c r="G92" s="249"/>
      <c r="H92" s="249"/>
      <c r="I92" s="249"/>
      <c r="J92" s="249"/>
      <c r="K92" s="249"/>
      <c r="L92" s="249"/>
      <c r="M92" s="249"/>
      <c r="N92" s="70"/>
    </row>
    <row r="93" spans="2:14" ht="27.95" customHeight="1">
      <c r="B93" s="69"/>
      <c r="C93" s="249"/>
      <c r="D93" s="249"/>
      <c r="E93" s="249"/>
      <c r="F93" s="249"/>
      <c r="G93" s="249"/>
      <c r="H93" s="249"/>
      <c r="I93" s="249"/>
      <c r="J93" s="249"/>
      <c r="K93" s="249"/>
      <c r="L93" s="249"/>
      <c r="M93" s="249"/>
      <c r="N93" s="70"/>
    </row>
    <row r="94" spans="2:14" ht="4.5" customHeight="1">
      <c r="B94" s="73"/>
      <c r="C94" s="74"/>
      <c r="D94" s="74"/>
      <c r="E94" s="74"/>
      <c r="F94" s="74"/>
      <c r="G94" s="74"/>
      <c r="H94" s="74"/>
      <c r="I94" s="74"/>
      <c r="J94" s="74"/>
      <c r="K94" s="74"/>
      <c r="L94" s="74"/>
      <c r="M94" s="74"/>
      <c r="N94" s="75"/>
    </row>
    <row r="95" spans="2:14" ht="3" customHeight="1">
      <c r="B95" s="69"/>
      <c r="C95" s="76"/>
      <c r="D95" s="76"/>
      <c r="E95" s="76"/>
      <c r="F95" s="76"/>
      <c r="G95" s="76"/>
      <c r="H95" s="76"/>
      <c r="I95" s="76"/>
      <c r="J95" s="76"/>
      <c r="K95" s="76"/>
      <c r="L95" s="76"/>
      <c r="M95" s="76"/>
      <c r="N95" s="70"/>
    </row>
    <row r="96" spans="2:14" ht="4.5" customHeight="1">
      <c r="B96" s="69"/>
      <c r="C96" s="45"/>
      <c r="D96" s="45"/>
      <c r="E96" s="45"/>
      <c r="F96" s="45"/>
      <c r="G96" s="45"/>
      <c r="H96" s="45"/>
      <c r="I96" s="45"/>
      <c r="J96" s="45"/>
      <c r="K96" s="45"/>
      <c r="L96" s="45"/>
      <c r="M96" s="45"/>
      <c r="N96" s="70"/>
    </row>
    <row r="97" spans="2:14" ht="15" customHeight="1">
      <c r="B97" s="69"/>
      <c r="C97" s="248" t="s">
        <v>159</v>
      </c>
      <c r="D97" s="248"/>
      <c r="E97" s="248"/>
      <c r="F97" s="248"/>
      <c r="G97" s="248"/>
      <c r="H97" s="248"/>
      <c r="I97" s="248"/>
      <c r="J97" s="248"/>
      <c r="K97" s="248"/>
      <c r="L97" s="248"/>
      <c r="M97" s="248"/>
      <c r="N97" s="70"/>
    </row>
    <row r="98" spans="2:14" ht="3" customHeight="1">
      <c r="B98" s="69"/>
      <c r="C98" s="76"/>
      <c r="D98" s="76"/>
      <c r="E98" s="76"/>
      <c r="F98" s="76"/>
      <c r="G98" s="76"/>
      <c r="H98" s="76"/>
      <c r="I98" s="76"/>
      <c r="J98" s="76"/>
      <c r="K98" s="76"/>
      <c r="L98" s="76"/>
      <c r="M98" s="76"/>
      <c r="N98" s="70"/>
    </row>
    <row r="99" spans="2:14">
      <c r="B99" s="69"/>
      <c r="C99" s="77" t="s">
        <v>160</v>
      </c>
      <c r="D99" s="263" t="str">
        <f>IF('Diagnostic écomobilité'!$G$88="OUI",('Diagnostic écomobilité'!D90),"Désolé, aucune société de taxi ne dessert notre établissement")</f>
        <v>Désolé, aucune société de taxi ne dessert notre établissement</v>
      </c>
      <c r="E99" s="264"/>
      <c r="F99" s="264"/>
      <c r="G99" s="264"/>
      <c r="H99" s="264"/>
      <c r="I99" s="264"/>
      <c r="J99" s="264"/>
      <c r="K99" s="264"/>
      <c r="L99" s="264"/>
      <c r="M99" s="264"/>
      <c r="N99" s="70"/>
    </row>
    <row r="100" spans="2:14" ht="4.5" customHeight="1">
      <c r="B100" s="69"/>
      <c r="C100" s="50"/>
      <c r="D100" s="78"/>
      <c r="E100" s="78"/>
      <c r="F100" s="78"/>
      <c r="G100" s="78"/>
      <c r="H100" s="78"/>
      <c r="I100" s="78"/>
      <c r="J100" s="78"/>
      <c r="K100" s="78"/>
      <c r="L100" s="78"/>
      <c r="M100" s="78"/>
      <c r="N100" s="70"/>
    </row>
    <row r="101" spans="2:14">
      <c r="B101" s="69"/>
      <c r="C101" s="77" t="s">
        <v>161</v>
      </c>
      <c r="D101" s="263" t="str">
        <f>IF('Diagnostic écomobilité'!$G$88="OUI",('Diagnostic écomobilité'!D92),"Désolé, aucune société de taxi ne dessert notre établissement")</f>
        <v>Désolé, aucune société de taxi ne dessert notre établissement</v>
      </c>
      <c r="E101" s="264"/>
      <c r="F101" s="264"/>
      <c r="G101" s="264"/>
      <c r="H101" s="264"/>
      <c r="I101" s="264"/>
      <c r="J101" s="264"/>
      <c r="K101" s="264"/>
      <c r="L101" s="264"/>
      <c r="M101" s="264"/>
      <c r="N101" s="70"/>
    </row>
    <row r="102" spans="2:14" ht="4.5" customHeight="1">
      <c r="B102" s="69"/>
      <c r="C102" s="50"/>
      <c r="D102" s="78"/>
      <c r="E102" s="78"/>
      <c r="F102" s="78"/>
      <c r="G102" s="78"/>
      <c r="H102" s="78"/>
      <c r="I102" s="78"/>
      <c r="J102" s="78"/>
      <c r="K102" s="78"/>
      <c r="L102" s="78"/>
      <c r="M102" s="78"/>
      <c r="N102" s="70"/>
    </row>
    <row r="103" spans="2:14">
      <c r="B103" s="69"/>
      <c r="C103" s="77" t="s">
        <v>162</v>
      </c>
      <c r="D103" s="263" t="str">
        <f>IF('Diagnostic écomobilité'!$G$88="OUI",('Diagnostic écomobilité'!D94),"Désolé, aucune société de taxi ne dessert notre établissement")</f>
        <v>Désolé, aucune société de taxi ne dessert notre établissement</v>
      </c>
      <c r="E103" s="264"/>
      <c r="F103" s="264"/>
      <c r="G103" s="264"/>
      <c r="H103" s="264"/>
      <c r="I103" s="264"/>
      <c r="J103" s="264"/>
      <c r="K103" s="264"/>
      <c r="L103" s="264"/>
      <c r="M103" s="264"/>
      <c r="N103" s="70"/>
    </row>
    <row r="104" spans="2:14" ht="4.5" customHeight="1">
      <c r="B104" s="73"/>
      <c r="C104" s="74"/>
      <c r="D104" s="74"/>
      <c r="E104" s="74"/>
      <c r="F104" s="74"/>
      <c r="G104" s="74"/>
      <c r="H104" s="74"/>
      <c r="I104" s="74"/>
      <c r="J104" s="74"/>
      <c r="K104" s="74"/>
      <c r="L104" s="74"/>
      <c r="M104" s="74"/>
      <c r="N104" s="75"/>
    </row>
    <row r="105" spans="2:14" ht="3" customHeight="1">
      <c r="B105" s="69"/>
      <c r="C105" s="76"/>
      <c r="D105" s="76"/>
      <c r="E105" s="76"/>
      <c r="F105" s="76"/>
      <c r="G105" s="76"/>
      <c r="H105" s="76"/>
      <c r="I105" s="76"/>
      <c r="J105" s="76"/>
      <c r="K105" s="76"/>
      <c r="L105" s="76"/>
      <c r="M105" s="76"/>
      <c r="N105" s="70"/>
    </row>
    <row r="106" spans="2:14" ht="15" customHeight="1">
      <c r="B106" s="69"/>
      <c r="C106" s="248" t="s">
        <v>163</v>
      </c>
      <c r="D106" s="248"/>
      <c r="E106" s="248"/>
      <c r="F106" s="248"/>
      <c r="G106" s="248"/>
      <c r="H106" s="248"/>
      <c r="I106" s="248"/>
      <c r="J106" s="248"/>
      <c r="K106" s="248"/>
      <c r="L106" s="248"/>
      <c r="M106" s="248"/>
      <c r="N106" s="70"/>
    </row>
    <row r="107" spans="2:14" ht="3" customHeight="1">
      <c r="B107" s="69"/>
      <c r="C107" s="76"/>
      <c r="D107" s="76"/>
      <c r="E107" s="76"/>
      <c r="F107" s="76"/>
      <c r="G107" s="76"/>
      <c r="H107" s="76"/>
      <c r="I107" s="76"/>
      <c r="J107" s="76"/>
      <c r="K107" s="76"/>
      <c r="L107" s="76"/>
      <c r="M107" s="76"/>
      <c r="N107" s="70"/>
    </row>
    <row r="108" spans="2:14" ht="15.75" customHeight="1">
      <c r="B108" s="69"/>
      <c r="C108" s="249" t="str">
        <f>IF('Diagnostic écomobilité'!G97="OUI",'Diagnostic écomobilité'!D100,"Désolé, notre établissement n'est pas accessible en vélo")</f>
        <v>Désolé, notre établissement n'est pas accessible en vélo</v>
      </c>
      <c r="D108" s="249"/>
      <c r="E108" s="249"/>
      <c r="F108" s="249"/>
      <c r="G108" s="249"/>
      <c r="H108" s="249"/>
      <c r="I108" s="249"/>
      <c r="J108" s="249"/>
      <c r="K108" s="249"/>
      <c r="L108" s="249"/>
      <c r="M108" s="249"/>
      <c r="N108" s="70"/>
    </row>
    <row r="109" spans="2:14" ht="4.5" customHeight="1">
      <c r="B109" s="69"/>
      <c r="C109" s="249"/>
      <c r="D109" s="249"/>
      <c r="E109" s="249"/>
      <c r="F109" s="249"/>
      <c r="G109" s="249"/>
      <c r="H109" s="249"/>
      <c r="I109" s="249"/>
      <c r="J109" s="249"/>
      <c r="K109" s="249"/>
      <c r="L109" s="249"/>
      <c r="M109" s="249"/>
      <c r="N109" s="70"/>
    </row>
    <row r="110" spans="2:14">
      <c r="B110" s="69"/>
      <c r="C110" s="249"/>
      <c r="D110" s="249"/>
      <c r="E110" s="249"/>
      <c r="F110" s="249"/>
      <c r="G110" s="249"/>
      <c r="H110" s="249"/>
      <c r="I110" s="249"/>
      <c r="J110" s="249"/>
      <c r="K110" s="249"/>
      <c r="L110" s="249"/>
      <c r="M110" s="249"/>
      <c r="N110" s="70"/>
    </row>
    <row r="111" spans="2:14" ht="3" customHeight="1">
      <c r="B111" s="69"/>
      <c r="C111" s="76"/>
      <c r="D111" s="76"/>
      <c r="E111" s="76"/>
      <c r="F111" s="76"/>
      <c r="G111" s="76"/>
      <c r="H111" s="76"/>
      <c r="I111" s="76"/>
      <c r="J111" s="76"/>
      <c r="K111" s="76"/>
      <c r="L111" s="76"/>
      <c r="M111" s="76"/>
      <c r="N111" s="70"/>
    </row>
    <row r="112" spans="2:14" ht="3" customHeight="1">
      <c r="B112" s="69"/>
      <c r="C112" s="76"/>
      <c r="D112" s="76"/>
      <c r="E112" s="76"/>
      <c r="F112" s="76"/>
      <c r="G112" s="76"/>
      <c r="H112" s="76"/>
      <c r="I112" s="76"/>
      <c r="J112" s="76"/>
      <c r="K112" s="76"/>
      <c r="L112" s="76"/>
      <c r="M112" s="76"/>
      <c r="N112" s="70"/>
    </row>
    <row r="113" spans="2:14" ht="15" customHeight="1">
      <c r="B113" s="69"/>
      <c r="C113" s="248" t="s">
        <v>164</v>
      </c>
      <c r="D113" s="248"/>
      <c r="E113" s="248"/>
      <c r="F113" s="248"/>
      <c r="G113" s="248"/>
      <c r="H113" s="248"/>
      <c r="I113" s="248"/>
      <c r="J113" s="248"/>
      <c r="K113" s="248"/>
      <c r="L113" s="248"/>
      <c r="M113" s="248"/>
      <c r="N113" s="70"/>
    </row>
    <row r="114" spans="2:14" ht="3" customHeight="1">
      <c r="B114" s="69"/>
      <c r="C114" s="76"/>
      <c r="D114" s="76"/>
      <c r="E114" s="76"/>
      <c r="F114" s="76"/>
      <c r="G114" s="76"/>
      <c r="H114" s="76"/>
      <c r="I114" s="76"/>
      <c r="J114" s="76"/>
      <c r="K114" s="76"/>
      <c r="L114" s="76"/>
      <c r="M114" s="76"/>
      <c r="N114" s="70"/>
    </row>
    <row r="115" spans="2:14">
      <c r="B115" s="69"/>
      <c r="C115" s="260">
        <f>('Diagnostic écomobilité'!D346)</f>
        <v>0</v>
      </c>
      <c r="D115" s="261"/>
      <c r="E115" s="261"/>
      <c r="F115" s="261"/>
      <c r="G115" s="261"/>
      <c r="H115" s="261"/>
      <c r="I115" s="261"/>
      <c r="J115" s="261"/>
      <c r="K115" s="261"/>
      <c r="L115" s="261"/>
      <c r="M115" s="262"/>
      <c r="N115" s="70"/>
    </row>
    <row r="116" spans="2:14" ht="3.75" customHeight="1">
      <c r="B116" s="69"/>
      <c r="C116" s="290"/>
      <c r="D116" s="290"/>
      <c r="E116" s="290"/>
      <c r="F116" s="290"/>
      <c r="G116" s="45"/>
      <c r="H116" s="45"/>
      <c r="I116" s="45"/>
      <c r="J116" s="45"/>
      <c r="K116" s="45"/>
      <c r="L116" s="45"/>
      <c r="M116" s="45"/>
      <c r="N116" s="70"/>
    </row>
    <row r="117" spans="2:14">
      <c r="B117" s="69"/>
      <c r="C117" s="260">
        <f>('Diagnostic écomobilité'!D348)</f>
        <v>0</v>
      </c>
      <c r="D117" s="261"/>
      <c r="E117" s="261"/>
      <c r="F117" s="261"/>
      <c r="G117" s="261"/>
      <c r="H117" s="261"/>
      <c r="I117" s="261"/>
      <c r="J117" s="261"/>
      <c r="K117" s="261"/>
      <c r="L117" s="261"/>
      <c r="M117" s="262"/>
      <c r="N117" s="70"/>
    </row>
    <row r="118" spans="2:14" ht="3.75" customHeight="1">
      <c r="B118" s="69"/>
      <c r="C118" s="290"/>
      <c r="D118" s="290"/>
      <c r="E118" s="290"/>
      <c r="F118" s="290"/>
      <c r="G118" s="45"/>
      <c r="H118" s="45"/>
      <c r="I118" s="45"/>
      <c r="J118" s="45"/>
      <c r="K118" s="45"/>
      <c r="L118" s="45"/>
      <c r="M118" s="45"/>
      <c r="N118" s="70"/>
    </row>
    <row r="119" spans="2:14">
      <c r="B119" s="69"/>
      <c r="C119" s="260">
        <f>('Diagnostic écomobilité'!D350)</f>
        <v>0</v>
      </c>
      <c r="D119" s="261"/>
      <c r="E119" s="261"/>
      <c r="F119" s="261"/>
      <c r="G119" s="261"/>
      <c r="H119" s="261"/>
      <c r="I119" s="261"/>
      <c r="J119" s="261"/>
      <c r="K119" s="261"/>
      <c r="L119" s="261"/>
      <c r="M119" s="262"/>
      <c r="N119" s="70"/>
    </row>
    <row r="120" spans="2:14" ht="3" customHeight="1">
      <c r="B120" s="69"/>
      <c r="C120" s="76"/>
      <c r="D120" s="76"/>
      <c r="E120" s="76"/>
      <c r="F120" s="76"/>
      <c r="G120" s="76"/>
      <c r="H120" s="76"/>
      <c r="I120" s="76"/>
      <c r="J120" s="76"/>
      <c r="K120" s="76"/>
      <c r="L120" s="76"/>
      <c r="M120" s="76"/>
      <c r="N120" s="70"/>
    </row>
    <row r="121" spans="2:14" ht="15" customHeight="1">
      <c r="B121" s="69"/>
      <c r="C121" s="163" t="s">
        <v>165</v>
      </c>
      <c r="D121" s="163"/>
      <c r="E121" s="163"/>
      <c r="F121" s="250"/>
      <c r="G121" s="251">
        <f>('Diagnostic écomobilité'!D108)</f>
        <v>0</v>
      </c>
      <c r="H121" s="252"/>
      <c r="I121" s="252"/>
      <c r="J121" s="252"/>
      <c r="K121" s="252"/>
      <c r="L121" s="252"/>
      <c r="M121" s="253"/>
      <c r="N121" s="70"/>
    </row>
    <row r="122" spans="2:14">
      <c r="B122" s="69"/>
      <c r="C122" s="163"/>
      <c r="D122" s="163"/>
      <c r="E122" s="163"/>
      <c r="F122" s="250"/>
      <c r="G122" s="254"/>
      <c r="H122" s="255"/>
      <c r="I122" s="255"/>
      <c r="J122" s="255"/>
      <c r="K122" s="255"/>
      <c r="L122" s="255"/>
      <c r="M122" s="256"/>
      <c r="N122" s="70"/>
    </row>
    <row r="123" spans="2:14">
      <c r="B123" s="69"/>
      <c r="C123" s="163"/>
      <c r="D123" s="163"/>
      <c r="E123" s="163"/>
      <c r="F123" s="250"/>
      <c r="G123" s="257"/>
      <c r="H123" s="258"/>
      <c r="I123" s="258"/>
      <c r="J123" s="258"/>
      <c r="K123" s="258"/>
      <c r="L123" s="258"/>
      <c r="M123" s="259"/>
      <c r="N123" s="70"/>
    </row>
    <row r="124" spans="2:14" ht="3" customHeight="1">
      <c r="B124" s="69"/>
      <c r="C124" s="76"/>
      <c r="D124" s="76"/>
      <c r="E124" s="76"/>
      <c r="F124" s="76"/>
      <c r="G124" s="76"/>
      <c r="H124" s="76"/>
      <c r="I124" s="76"/>
      <c r="J124" s="76"/>
      <c r="K124" s="76"/>
      <c r="L124" s="76"/>
      <c r="M124" s="76"/>
      <c r="N124" s="70"/>
    </row>
    <row r="125" spans="2:14" ht="4.5" customHeight="1">
      <c r="B125" s="73"/>
      <c r="C125" s="74"/>
      <c r="D125" s="74"/>
      <c r="E125" s="74"/>
      <c r="F125" s="74"/>
      <c r="G125" s="74"/>
      <c r="H125" s="74"/>
      <c r="I125" s="74"/>
      <c r="J125" s="74"/>
      <c r="K125" s="74"/>
      <c r="L125" s="74"/>
      <c r="M125" s="74"/>
      <c r="N125" s="75"/>
    </row>
    <row r="126" spans="2:14" ht="3" customHeight="1">
      <c r="B126" s="69"/>
      <c r="C126" s="76"/>
      <c r="D126" s="76"/>
      <c r="E126" s="76"/>
      <c r="F126" s="76"/>
      <c r="G126" s="76"/>
      <c r="H126" s="76"/>
      <c r="I126" s="76"/>
      <c r="J126" s="76"/>
      <c r="K126" s="76"/>
      <c r="L126" s="76"/>
      <c r="M126" s="76"/>
      <c r="N126" s="70"/>
    </row>
    <row r="127" spans="2:14" ht="15" customHeight="1">
      <c r="B127" s="69"/>
      <c r="C127" s="248" t="s">
        <v>166</v>
      </c>
      <c r="D127" s="248"/>
      <c r="E127" s="248"/>
      <c r="F127" s="248"/>
      <c r="G127" s="248"/>
      <c r="H127" s="248"/>
      <c r="I127" s="248"/>
      <c r="J127" s="248"/>
      <c r="K127" s="248"/>
      <c r="L127" s="248"/>
      <c r="M127" s="248"/>
      <c r="N127" s="70"/>
    </row>
    <row r="128" spans="2:14" ht="3" customHeight="1">
      <c r="B128" s="69"/>
      <c r="C128" s="76"/>
      <c r="D128" s="76"/>
      <c r="E128" s="76"/>
      <c r="F128" s="76"/>
      <c r="G128" s="76"/>
      <c r="H128" s="76"/>
      <c r="I128" s="76"/>
      <c r="J128" s="76"/>
      <c r="K128" s="76"/>
      <c r="L128" s="76"/>
      <c r="M128" s="76"/>
      <c r="N128" s="70"/>
    </row>
    <row r="129" spans="2:14">
      <c r="B129" s="69"/>
      <c r="C129" s="59"/>
      <c r="D129" s="59"/>
      <c r="E129" s="59" t="s">
        <v>92</v>
      </c>
      <c r="F129" s="59"/>
      <c r="G129" s="263">
        <f>('Diagnostic écomobilité'!D308)</f>
        <v>0</v>
      </c>
      <c r="H129" s="264"/>
      <c r="I129" s="264"/>
      <c r="J129" s="264"/>
      <c r="K129" s="264"/>
      <c r="L129" s="264"/>
      <c r="M129" s="265"/>
      <c r="N129" s="70"/>
    </row>
    <row r="130" spans="2:14" ht="3.75" customHeight="1">
      <c r="B130" s="69"/>
      <c r="C130" s="66"/>
      <c r="D130" s="66"/>
      <c r="E130" s="66"/>
      <c r="F130" s="66"/>
      <c r="G130" s="45"/>
      <c r="H130" s="45"/>
      <c r="I130" s="45"/>
      <c r="J130" s="45"/>
      <c r="K130" s="45"/>
      <c r="L130" s="45"/>
      <c r="M130" s="45"/>
      <c r="N130" s="70"/>
    </row>
    <row r="131" spans="2:14">
      <c r="B131" s="69"/>
      <c r="C131" s="59"/>
      <c r="D131" s="59"/>
      <c r="E131" s="59" t="s">
        <v>93</v>
      </c>
      <c r="F131" s="59"/>
      <c r="G131" s="263">
        <f>('Diagnostic écomobilité'!D310)</f>
        <v>0</v>
      </c>
      <c r="H131" s="264"/>
      <c r="I131" s="264"/>
      <c r="J131" s="264"/>
      <c r="K131" s="264"/>
      <c r="L131" s="264"/>
      <c r="M131" s="265"/>
      <c r="N131" s="70"/>
    </row>
    <row r="132" spans="2:14" ht="3.75" customHeight="1">
      <c r="B132" s="69"/>
      <c r="C132" s="66"/>
      <c r="D132" s="66"/>
      <c r="E132" s="66"/>
      <c r="F132" s="66"/>
      <c r="G132" s="45"/>
      <c r="H132" s="45"/>
      <c r="I132" s="45"/>
      <c r="J132" s="45"/>
      <c r="K132" s="45"/>
      <c r="L132" s="45"/>
      <c r="M132" s="45"/>
      <c r="N132" s="70"/>
    </row>
    <row r="133" spans="2:14">
      <c r="B133" s="69"/>
      <c r="C133" s="59"/>
      <c r="D133" s="59"/>
      <c r="E133" s="59" t="s">
        <v>94</v>
      </c>
      <c r="F133" s="59"/>
      <c r="G133" s="263">
        <f>('Diagnostic écomobilité'!D312)</f>
        <v>0</v>
      </c>
      <c r="H133" s="264"/>
      <c r="I133" s="264"/>
      <c r="J133" s="264"/>
      <c r="K133" s="264"/>
      <c r="L133" s="264"/>
      <c r="M133" s="265"/>
      <c r="N133" s="70"/>
    </row>
    <row r="134" spans="2:14" ht="3.75" customHeight="1">
      <c r="B134" s="69"/>
      <c r="C134" s="66"/>
      <c r="D134" s="66"/>
      <c r="E134" s="66"/>
      <c r="F134" s="66"/>
      <c r="G134" s="45"/>
      <c r="H134" s="45"/>
      <c r="I134" s="45"/>
      <c r="J134" s="45"/>
      <c r="K134" s="45"/>
      <c r="L134" s="45"/>
      <c r="M134" s="45"/>
      <c r="N134" s="70"/>
    </row>
    <row r="135" spans="2:14" ht="4.5" customHeight="1">
      <c r="B135" s="73"/>
      <c r="C135" s="74"/>
      <c r="D135" s="74"/>
      <c r="E135" s="74"/>
      <c r="F135" s="74"/>
      <c r="G135" s="74"/>
      <c r="H135" s="74"/>
      <c r="I135" s="74"/>
      <c r="J135" s="74"/>
      <c r="K135" s="74"/>
      <c r="L135" s="74"/>
      <c r="M135" s="74"/>
      <c r="N135" s="75"/>
    </row>
    <row r="136" spans="2:14" ht="4.5" customHeight="1">
      <c r="B136" s="73"/>
      <c r="C136" s="74"/>
      <c r="D136" s="74"/>
      <c r="E136" s="74"/>
      <c r="F136" s="74"/>
      <c r="G136" s="74"/>
      <c r="H136" s="74"/>
      <c r="I136" s="74"/>
      <c r="J136" s="74"/>
      <c r="K136" s="74"/>
      <c r="L136" s="74"/>
      <c r="M136" s="74"/>
      <c r="N136" s="75"/>
    </row>
    <row r="137" spans="2:14" ht="3" customHeight="1">
      <c r="B137" s="69"/>
      <c r="C137" s="76"/>
      <c r="D137" s="76"/>
      <c r="E137" s="76"/>
      <c r="F137" s="76"/>
      <c r="G137" s="76"/>
      <c r="H137" s="76"/>
      <c r="I137" s="76"/>
      <c r="J137" s="76"/>
      <c r="K137" s="76"/>
      <c r="L137" s="76"/>
      <c r="M137" s="76"/>
      <c r="N137" s="70"/>
    </row>
    <row r="138" spans="2:14" ht="3" customHeight="1">
      <c r="B138" s="69"/>
      <c r="C138" s="76"/>
      <c r="D138" s="76"/>
      <c r="E138" s="76"/>
      <c r="F138" s="76"/>
      <c r="G138" s="76"/>
      <c r="H138" s="76"/>
      <c r="I138" s="76"/>
      <c r="J138" s="76"/>
      <c r="K138" s="76"/>
      <c r="L138" s="76"/>
      <c r="M138" s="76"/>
      <c r="N138" s="70"/>
    </row>
    <row r="139" spans="2:14" ht="15" customHeight="1">
      <c r="B139" s="69"/>
      <c r="C139" s="248" t="s">
        <v>167</v>
      </c>
      <c r="D139" s="248"/>
      <c r="E139" s="248"/>
      <c r="F139" s="248"/>
      <c r="G139" s="248"/>
      <c r="H139" s="248"/>
      <c r="I139" s="248"/>
      <c r="J139" s="248"/>
      <c r="K139" s="248"/>
      <c r="L139" s="248"/>
      <c r="M139" s="248"/>
      <c r="N139" s="70"/>
    </row>
    <row r="140" spans="2:14" ht="4.5" customHeight="1">
      <c r="B140" s="69"/>
      <c r="C140" s="58"/>
      <c r="D140" s="58"/>
      <c r="E140" s="58"/>
      <c r="F140" s="58"/>
      <c r="G140" s="45"/>
      <c r="H140" s="45"/>
      <c r="I140" s="45"/>
      <c r="J140" s="45"/>
      <c r="K140" s="45"/>
      <c r="L140" s="45"/>
      <c r="M140" s="45"/>
      <c r="N140" s="70"/>
    </row>
    <row r="141" spans="2:14">
      <c r="B141" s="69"/>
      <c r="C141" s="163" t="s">
        <v>168</v>
      </c>
      <c r="D141" s="163"/>
      <c r="E141" s="163"/>
      <c r="F141" s="163"/>
      <c r="G141" s="251" t="str">
        <f>IF('Diagnostic écomobilité'!G240="OUI",'Diagnostic écomobilité'!D242,"Désolé, notre établissement ne dispose pas de service spécifique")</f>
        <v>Désolé, notre établissement ne dispose pas de service spécifique</v>
      </c>
      <c r="H141" s="252"/>
      <c r="I141" s="252"/>
      <c r="J141" s="252"/>
      <c r="K141" s="252"/>
      <c r="L141" s="252"/>
      <c r="M141" s="253"/>
      <c r="N141" s="70"/>
    </row>
    <row r="142" spans="2:14">
      <c r="B142" s="69"/>
      <c r="C142" s="163"/>
      <c r="D142" s="163"/>
      <c r="E142" s="163"/>
      <c r="F142" s="163"/>
      <c r="G142" s="254"/>
      <c r="H142" s="255"/>
      <c r="I142" s="255"/>
      <c r="J142" s="255"/>
      <c r="K142" s="255"/>
      <c r="L142" s="255"/>
      <c r="M142" s="256"/>
      <c r="N142" s="70"/>
    </row>
    <row r="143" spans="2:14">
      <c r="B143" s="69"/>
      <c r="C143" s="163"/>
      <c r="D143" s="163"/>
      <c r="E143" s="163"/>
      <c r="F143" s="163"/>
      <c r="G143" s="257"/>
      <c r="H143" s="258"/>
      <c r="I143" s="258"/>
      <c r="J143" s="258"/>
      <c r="K143" s="258"/>
      <c r="L143" s="258"/>
      <c r="M143" s="259"/>
      <c r="N143" s="70"/>
    </row>
    <row r="144" spans="2:14" ht="3" customHeight="1">
      <c r="B144" s="73"/>
      <c r="C144" s="120"/>
      <c r="D144" s="120"/>
      <c r="E144" s="120"/>
      <c r="F144" s="120"/>
      <c r="G144" s="120"/>
      <c r="H144" s="120"/>
      <c r="I144" s="120"/>
      <c r="J144" s="120"/>
      <c r="K144" s="120"/>
      <c r="L144" s="120"/>
      <c r="M144" s="120"/>
      <c r="N144" s="75"/>
    </row>
    <row r="145" spans="2:14" ht="15" customHeight="1">
      <c r="B145" s="69"/>
      <c r="C145" s="248" t="s">
        <v>167</v>
      </c>
      <c r="D145" s="248"/>
      <c r="E145" s="248"/>
      <c r="F145" s="248"/>
      <c r="G145" s="248"/>
      <c r="H145" s="248"/>
      <c r="I145" s="248"/>
      <c r="J145" s="248"/>
      <c r="K145" s="248"/>
      <c r="L145" s="248"/>
      <c r="M145" s="248"/>
      <c r="N145" s="70"/>
    </row>
    <row r="146" spans="2:14" ht="3" customHeight="1">
      <c r="B146" s="69"/>
      <c r="C146" s="76"/>
      <c r="D146" s="76"/>
      <c r="E146" s="76"/>
      <c r="F146" s="76"/>
      <c r="G146" s="76"/>
      <c r="H146" s="76"/>
      <c r="I146" s="76"/>
      <c r="J146" s="76"/>
      <c r="K146" s="76"/>
      <c r="L146" s="76"/>
      <c r="M146" s="76"/>
      <c r="N146" s="70"/>
    </row>
    <row r="147" spans="2:14">
      <c r="B147" s="69"/>
      <c r="C147" s="290" t="s">
        <v>169</v>
      </c>
      <c r="D147" s="290"/>
      <c r="E147" s="290"/>
      <c r="F147" s="291"/>
      <c r="G147" s="263" t="str">
        <f>IF('Diagnostic écomobilité'!G277="OUI",('Diagnostic écomobilité'!E279),"Désolé, notre établissement ne dispose pas de vélo")</f>
        <v>Désolé, notre établissement ne dispose pas de vélo</v>
      </c>
      <c r="H147" s="264"/>
      <c r="I147" s="264"/>
      <c r="J147" s="264"/>
      <c r="K147" s="264"/>
      <c r="L147" s="264"/>
      <c r="M147" s="265"/>
      <c r="N147" s="70"/>
    </row>
    <row r="148" spans="2:14" ht="3.75" customHeight="1">
      <c r="B148" s="69"/>
      <c r="C148" s="290"/>
      <c r="D148" s="290"/>
      <c r="E148" s="290"/>
      <c r="F148" s="290"/>
      <c r="G148" s="45"/>
      <c r="H148" s="45"/>
      <c r="I148" s="45"/>
      <c r="J148" s="45"/>
      <c r="K148" s="45"/>
      <c r="L148" s="45"/>
      <c r="M148" s="45"/>
      <c r="N148" s="70"/>
    </row>
    <row r="149" spans="2:14">
      <c r="B149" s="69"/>
      <c r="C149" s="290" t="s">
        <v>170</v>
      </c>
      <c r="D149" s="290"/>
      <c r="E149" s="290"/>
      <c r="F149" s="291"/>
      <c r="G149" s="263" t="str">
        <f>IF('Diagnostic écomobilité'!G277="OUI",('Diagnostic écomobilité'!E281),"Désolé, notre établissement ne dispose pas de VAE")</f>
        <v>Désolé, notre établissement ne dispose pas de VAE</v>
      </c>
      <c r="H149" s="264"/>
      <c r="I149" s="264"/>
      <c r="J149" s="264"/>
      <c r="K149" s="264"/>
      <c r="L149" s="264"/>
      <c r="M149" s="265"/>
      <c r="N149" s="70"/>
    </row>
    <row r="150" spans="2:14" ht="3.75" customHeight="1">
      <c r="B150" s="69"/>
      <c r="C150" s="290"/>
      <c r="D150" s="290"/>
      <c r="E150" s="290"/>
      <c r="F150" s="290"/>
      <c r="G150" s="45"/>
      <c r="H150" s="45"/>
      <c r="I150" s="45"/>
      <c r="J150" s="45"/>
      <c r="K150" s="45"/>
      <c r="L150" s="45"/>
      <c r="M150" s="45"/>
      <c r="N150" s="70"/>
    </row>
    <row r="151" spans="2:14">
      <c r="B151" s="69"/>
      <c r="C151" s="149" t="s">
        <v>171</v>
      </c>
      <c r="D151" s="149"/>
      <c r="E151" s="149"/>
      <c r="F151" s="221"/>
      <c r="G151" s="263" t="str">
        <f>IF('Diagnostic écomobilité'!G277="OUI",('Diagnostic écomobilité'!E283),"Désolé, notre établissement ne dispose pas de vélo enfant")</f>
        <v>Désolé, notre établissement ne dispose pas de vélo enfant</v>
      </c>
      <c r="H151" s="264"/>
      <c r="I151" s="264"/>
      <c r="J151" s="264"/>
      <c r="K151" s="264"/>
      <c r="L151" s="264"/>
      <c r="M151" s="265"/>
      <c r="N151" s="70"/>
    </row>
    <row r="152" spans="2:14" ht="4.5" customHeight="1">
      <c r="B152" s="69"/>
      <c r="C152" s="58"/>
      <c r="D152" s="58"/>
      <c r="E152" s="58"/>
      <c r="F152" s="58"/>
      <c r="G152" s="45"/>
      <c r="H152" s="45"/>
      <c r="I152" s="45"/>
      <c r="J152" s="45"/>
      <c r="K152" s="45"/>
      <c r="L152" s="45"/>
      <c r="M152" s="45"/>
      <c r="N152" s="70"/>
    </row>
    <row r="153" spans="2:14">
      <c r="B153" s="69"/>
      <c r="C153" s="149" t="s">
        <v>172</v>
      </c>
      <c r="D153" s="149"/>
      <c r="E153" s="149"/>
      <c r="F153" s="149"/>
      <c r="G153" s="263" t="str">
        <f>IF('Diagnostic écomobilité'!G277="OUI",('Diagnostic écomobilité'!E287),"Désolé, notre établissement ne dispose pas d'accessoire vélo")</f>
        <v>Désolé, notre établissement ne dispose pas d'accessoire vélo</v>
      </c>
      <c r="H153" s="264"/>
      <c r="I153" s="264"/>
      <c r="J153" s="264"/>
      <c r="K153" s="264"/>
      <c r="L153" s="264"/>
      <c r="M153" s="265"/>
      <c r="N153" s="70"/>
    </row>
    <row r="154" spans="2:14" ht="4.5" customHeight="1">
      <c r="B154" s="69"/>
      <c r="C154" s="58"/>
      <c r="D154" s="58"/>
      <c r="E154" s="58"/>
      <c r="F154" s="58"/>
      <c r="G154" s="45"/>
      <c r="H154" s="45"/>
      <c r="I154" s="45"/>
      <c r="J154" s="45"/>
      <c r="K154" s="45"/>
      <c r="L154" s="45"/>
      <c r="M154" s="45"/>
      <c r="N154" s="70"/>
    </row>
    <row r="155" spans="2:14">
      <c r="B155" s="69"/>
      <c r="C155" s="149" t="s">
        <v>173</v>
      </c>
      <c r="D155" s="149"/>
      <c r="E155" s="149"/>
      <c r="F155" s="149"/>
      <c r="G155" s="263" t="str">
        <f>IF('Diagnostic écomobilité'!G277="OUI",('Diagnostic écomobilité'!E289),"Désolé, notre établissement ne dispose pas d'équipements vélo")</f>
        <v>Désolé, notre établissement ne dispose pas d'équipements vélo</v>
      </c>
      <c r="H155" s="264"/>
      <c r="I155" s="264"/>
      <c r="J155" s="264"/>
      <c r="K155" s="264"/>
      <c r="L155" s="264"/>
      <c r="M155" s="265"/>
      <c r="N155" s="70"/>
    </row>
    <row r="156" spans="2:14" ht="4.5" customHeight="1">
      <c r="B156" s="69"/>
      <c r="C156" s="58"/>
      <c r="D156" s="58"/>
      <c r="E156" s="58"/>
      <c r="F156" s="58"/>
      <c r="G156" s="45"/>
      <c r="H156" s="45"/>
      <c r="I156" s="45"/>
      <c r="J156" s="45"/>
      <c r="K156" s="45"/>
      <c r="L156" s="45"/>
      <c r="M156" s="45"/>
      <c r="N156" s="70"/>
    </row>
    <row r="157" spans="2:14">
      <c r="B157" s="69"/>
      <c r="C157" s="163" t="s">
        <v>174</v>
      </c>
      <c r="D157" s="163"/>
      <c r="E157" s="163"/>
      <c r="F157" s="163"/>
      <c r="G157" s="251" t="str">
        <f>IF('Diagnostic écomobilité'!G277="OUI",'Diagnostic écomobilité'!E285,"Désolé, notre établissement ne met pas de vélo à disposition")</f>
        <v>Désolé, notre établissement ne met pas de vélo à disposition</v>
      </c>
      <c r="H157" s="252"/>
      <c r="I157" s="252"/>
      <c r="J157" s="252"/>
      <c r="K157" s="252"/>
      <c r="L157" s="252"/>
      <c r="M157" s="253"/>
      <c r="N157" s="70"/>
    </row>
    <row r="158" spans="2:14">
      <c r="B158" s="69"/>
      <c r="C158" s="163"/>
      <c r="D158" s="163"/>
      <c r="E158" s="163"/>
      <c r="F158" s="163"/>
      <c r="G158" s="254"/>
      <c r="H158" s="255"/>
      <c r="I158" s="255"/>
      <c r="J158" s="255"/>
      <c r="K158" s="255"/>
      <c r="L158" s="255"/>
      <c r="M158" s="256"/>
      <c r="N158" s="70"/>
    </row>
    <row r="159" spans="2:14">
      <c r="B159" s="69"/>
      <c r="C159" s="163"/>
      <c r="D159" s="163"/>
      <c r="E159" s="163"/>
      <c r="F159" s="163"/>
      <c r="G159" s="257"/>
      <c r="H159" s="258"/>
      <c r="I159" s="258"/>
      <c r="J159" s="258"/>
      <c r="K159" s="258"/>
      <c r="L159" s="258"/>
      <c r="M159" s="259"/>
      <c r="N159" s="70"/>
    </row>
    <row r="160" spans="2:14" ht="4.5" customHeight="1">
      <c r="B160" s="69"/>
      <c r="C160" s="58"/>
      <c r="D160" s="58"/>
      <c r="E160" s="58"/>
      <c r="F160" s="58"/>
      <c r="G160" s="45"/>
      <c r="H160" s="45"/>
      <c r="I160" s="45"/>
      <c r="J160" s="45"/>
      <c r="K160" s="45"/>
      <c r="L160" s="45"/>
      <c r="M160" s="45"/>
      <c r="N160" s="70"/>
    </row>
    <row r="161" spans="2:14">
      <c r="B161" s="69"/>
      <c r="C161" s="163" t="s">
        <v>175</v>
      </c>
      <c r="D161" s="163"/>
      <c r="E161" s="163"/>
      <c r="F161" s="163"/>
      <c r="G161" s="251" t="str">
        <f>IF('Diagnostic écomobilité'!G315="OUI",'Diagnostic écomobilité'!D317,"Désolé, notre établissement ne dispose pas de bornes de recharge électrique pour VAE")</f>
        <v>Désolé, notre établissement ne dispose pas de bornes de recharge électrique pour VAE</v>
      </c>
      <c r="H161" s="252"/>
      <c r="I161" s="252"/>
      <c r="J161" s="252"/>
      <c r="K161" s="252"/>
      <c r="L161" s="252"/>
      <c r="M161" s="253"/>
      <c r="N161" s="70"/>
    </row>
    <row r="162" spans="2:14">
      <c r="B162" s="69"/>
      <c r="C162" s="163"/>
      <c r="D162" s="163"/>
      <c r="E162" s="163"/>
      <c r="F162" s="163"/>
      <c r="G162" s="254"/>
      <c r="H162" s="255"/>
      <c r="I162" s="255"/>
      <c r="J162" s="255"/>
      <c r="K162" s="255"/>
      <c r="L162" s="255"/>
      <c r="M162" s="256"/>
      <c r="N162" s="70"/>
    </row>
    <row r="163" spans="2:14">
      <c r="B163" s="69"/>
      <c r="C163" s="163"/>
      <c r="D163" s="163"/>
      <c r="E163" s="163"/>
      <c r="F163" s="163"/>
      <c r="G163" s="257"/>
      <c r="H163" s="258"/>
      <c r="I163" s="258"/>
      <c r="J163" s="258"/>
      <c r="K163" s="258"/>
      <c r="L163" s="258"/>
      <c r="M163" s="259"/>
      <c r="N163" s="70"/>
    </row>
    <row r="164" spans="2:14" ht="4.5" customHeight="1">
      <c r="B164" s="69"/>
      <c r="C164" s="58"/>
      <c r="D164" s="58"/>
      <c r="E164" s="58"/>
      <c r="F164" s="58"/>
      <c r="G164" s="45"/>
      <c r="H164" s="45"/>
      <c r="I164" s="45"/>
      <c r="J164" s="45"/>
      <c r="K164" s="45"/>
      <c r="L164" s="45"/>
      <c r="M164" s="45"/>
      <c r="N164" s="70"/>
    </row>
    <row r="165" spans="2:14" ht="15" customHeight="1">
      <c r="B165" s="69"/>
      <c r="C165" s="163" t="s">
        <v>176</v>
      </c>
      <c r="D165" s="163"/>
      <c r="E165" s="163"/>
      <c r="F165" s="163"/>
      <c r="G165" s="251" t="str">
        <f>IF('Diagnostic écomobilité'!G292="OUI",'Diagnostic écomobilité'!D294,"Désolé, aucun vélo n'est mis à disposition à proximité de l'établissement")</f>
        <v>Désolé, aucun vélo n'est mis à disposition à proximité de l'établissement</v>
      </c>
      <c r="H165" s="252"/>
      <c r="I165" s="252"/>
      <c r="J165" s="252"/>
      <c r="K165" s="252"/>
      <c r="L165" s="252"/>
      <c r="M165" s="253"/>
      <c r="N165" s="70"/>
    </row>
    <row r="166" spans="2:14">
      <c r="B166" s="69"/>
      <c r="C166" s="163"/>
      <c r="D166" s="163"/>
      <c r="E166" s="163"/>
      <c r="F166" s="163"/>
      <c r="G166" s="254"/>
      <c r="H166" s="255"/>
      <c r="I166" s="255"/>
      <c r="J166" s="255"/>
      <c r="K166" s="255"/>
      <c r="L166" s="255"/>
      <c r="M166" s="256"/>
      <c r="N166" s="70"/>
    </row>
    <row r="167" spans="2:14">
      <c r="B167" s="69"/>
      <c r="C167" s="163"/>
      <c r="D167" s="163"/>
      <c r="E167" s="163"/>
      <c r="F167" s="163"/>
      <c r="G167" s="257"/>
      <c r="H167" s="258"/>
      <c r="I167" s="258"/>
      <c r="J167" s="258"/>
      <c r="K167" s="258"/>
      <c r="L167" s="258"/>
      <c r="M167" s="259"/>
      <c r="N167" s="70"/>
    </row>
    <row r="168" spans="2:14" ht="4.5" customHeight="1" thickBot="1">
      <c r="B168" s="79"/>
      <c r="C168" s="80"/>
      <c r="D168" s="80"/>
      <c r="E168" s="80"/>
      <c r="F168" s="80"/>
      <c r="G168" s="80"/>
      <c r="H168" s="80"/>
      <c r="I168" s="80"/>
      <c r="J168" s="80"/>
      <c r="K168" s="80"/>
      <c r="L168" s="80"/>
      <c r="M168" s="80"/>
      <c r="N168" s="81"/>
    </row>
    <row r="169" spans="2:14" ht="4.5" customHeight="1">
      <c r="B169" s="45"/>
      <c r="C169" s="45"/>
      <c r="D169" s="45"/>
      <c r="E169" s="45"/>
      <c r="F169" s="45"/>
      <c r="G169" s="45"/>
      <c r="H169" s="45"/>
      <c r="I169" s="45"/>
      <c r="J169" s="45"/>
      <c r="K169" s="45"/>
      <c r="L169" s="45"/>
      <c r="M169" s="45"/>
      <c r="N169" s="45"/>
    </row>
    <row r="170" spans="2:14" ht="21.75" customHeight="1" thickBot="1">
      <c r="B170" s="317" t="s">
        <v>177</v>
      </c>
      <c r="C170" s="317"/>
      <c r="D170" s="317"/>
      <c r="E170" s="317"/>
      <c r="F170" s="317"/>
      <c r="G170" s="317"/>
      <c r="H170" s="317"/>
      <c r="I170" s="317"/>
      <c r="J170" s="317"/>
      <c r="K170" s="317"/>
      <c r="L170" s="317"/>
      <c r="M170" s="317"/>
      <c r="N170" s="317"/>
    </row>
    <row r="171" spans="2:14" ht="6" customHeight="1" thickTop="1" thickBot="1">
      <c r="B171" s="45"/>
      <c r="C171" s="45"/>
      <c r="D171" s="45"/>
      <c r="E171" s="45"/>
      <c r="F171" s="45"/>
      <c r="G171" s="45"/>
      <c r="H171" s="45"/>
      <c r="I171" s="45"/>
      <c r="J171" s="45"/>
      <c r="K171" s="45"/>
      <c r="L171" s="45"/>
      <c r="M171" s="45"/>
      <c r="N171" s="45"/>
    </row>
    <row r="172" spans="2:14" ht="3.75" customHeight="1">
      <c r="B172" s="82"/>
      <c r="C172" s="83"/>
      <c r="D172" s="83"/>
      <c r="E172" s="83"/>
      <c r="F172" s="83"/>
      <c r="G172" s="83"/>
      <c r="H172" s="83"/>
      <c r="I172" s="83"/>
      <c r="J172" s="83"/>
      <c r="K172" s="83"/>
      <c r="L172" s="83"/>
      <c r="M172" s="83"/>
      <c r="N172" s="84"/>
    </row>
    <row r="173" spans="2:14" ht="15" customHeight="1">
      <c r="B173" s="69"/>
      <c r="C173" s="248" t="s">
        <v>178</v>
      </c>
      <c r="D173" s="248"/>
      <c r="E173" s="248"/>
      <c r="F173" s="248"/>
      <c r="G173" s="248"/>
      <c r="H173" s="248"/>
      <c r="I173" s="248"/>
      <c r="J173" s="248"/>
      <c r="K173" s="248"/>
      <c r="L173" s="248"/>
      <c r="M173" s="248"/>
      <c r="N173" s="70"/>
    </row>
    <row r="174" spans="2:14" ht="3" customHeight="1">
      <c r="B174" s="69"/>
      <c r="C174" s="71"/>
      <c r="D174" s="71"/>
      <c r="E174" s="71"/>
      <c r="F174" s="71"/>
      <c r="G174" s="71"/>
      <c r="H174" s="71"/>
      <c r="I174" s="71"/>
      <c r="J174" s="71"/>
      <c r="K174" s="71"/>
      <c r="L174" s="71"/>
      <c r="M174" s="71"/>
      <c r="N174" s="70"/>
    </row>
    <row r="175" spans="2:14" ht="4.5" customHeight="1">
      <c r="B175" s="69"/>
      <c r="C175" s="45"/>
      <c r="D175" s="45"/>
      <c r="E175" s="45"/>
      <c r="F175" s="45"/>
      <c r="G175" s="45"/>
      <c r="H175" s="45"/>
      <c r="I175" s="45"/>
      <c r="J175" s="45"/>
      <c r="K175" s="45"/>
      <c r="L175" s="45"/>
      <c r="M175" s="45"/>
      <c r="N175" s="70"/>
    </row>
    <row r="176" spans="2:14">
      <c r="B176" s="69"/>
      <c r="C176" s="236" t="s">
        <v>179</v>
      </c>
      <c r="D176" s="236"/>
      <c r="E176" s="236"/>
      <c r="F176" s="236"/>
      <c r="G176" s="269">
        <f>('Diagnostic écomobilité'!E126)</f>
        <v>0</v>
      </c>
      <c r="H176" s="270"/>
      <c r="I176" s="270"/>
      <c r="J176" s="270"/>
      <c r="K176" s="270"/>
      <c r="L176" s="270"/>
      <c r="M176" s="315"/>
      <c r="N176" s="70"/>
    </row>
    <row r="177" spans="2:14" ht="3.75" customHeight="1">
      <c r="B177" s="69"/>
      <c r="C177" s="236" t="s">
        <v>179</v>
      </c>
      <c r="D177" s="236"/>
      <c r="E177" s="236"/>
      <c r="F177" s="236"/>
      <c r="G177" s="45"/>
      <c r="H177" s="45"/>
      <c r="I177" s="45"/>
      <c r="J177" s="45"/>
      <c r="K177" s="45"/>
      <c r="L177" s="45"/>
      <c r="M177" s="45"/>
      <c r="N177" s="70"/>
    </row>
    <row r="178" spans="2:14">
      <c r="B178" s="69"/>
      <c r="C178" s="149" t="s">
        <v>180</v>
      </c>
      <c r="D178" s="149"/>
      <c r="E178" s="149"/>
      <c r="F178" s="149"/>
      <c r="G178" s="269">
        <f>('Diagnostic écomobilité'!E128)</f>
        <v>0</v>
      </c>
      <c r="H178" s="270"/>
      <c r="I178" s="270"/>
      <c r="J178" s="270"/>
      <c r="K178" s="270"/>
      <c r="L178" s="270"/>
      <c r="M178" s="315"/>
      <c r="N178" s="70"/>
    </row>
    <row r="179" spans="2:14" ht="4.5" customHeight="1">
      <c r="B179" s="69"/>
      <c r="C179" s="59"/>
      <c r="D179" s="59"/>
      <c r="E179" s="59"/>
      <c r="F179" s="59"/>
      <c r="G179" s="45"/>
      <c r="H179" s="45"/>
      <c r="I179" s="45"/>
      <c r="J179" s="45"/>
      <c r="K179" s="45"/>
      <c r="L179" s="45"/>
      <c r="M179" s="45"/>
      <c r="N179" s="70"/>
    </row>
    <row r="180" spans="2:14">
      <c r="B180" s="69"/>
      <c r="C180" s="149" t="s">
        <v>181</v>
      </c>
      <c r="D180" s="149"/>
      <c r="E180" s="149"/>
      <c r="F180" s="149"/>
      <c r="G180" s="316">
        <f>('Diagnostic écomobilité'!E130)</f>
        <v>0</v>
      </c>
      <c r="H180" s="270"/>
      <c r="I180" s="270"/>
      <c r="J180" s="270"/>
      <c r="K180" s="270"/>
      <c r="L180" s="270"/>
      <c r="M180" s="315"/>
      <c r="N180" s="70"/>
    </row>
    <row r="181" spans="2:14" ht="4.5" customHeight="1">
      <c r="B181" s="69"/>
      <c r="C181" s="59"/>
      <c r="D181" s="59"/>
      <c r="E181" s="59"/>
      <c r="F181" s="59"/>
      <c r="G181" s="45"/>
      <c r="H181" s="45"/>
      <c r="I181" s="45"/>
      <c r="J181" s="45"/>
      <c r="K181" s="45"/>
      <c r="L181" s="45"/>
      <c r="M181" s="45"/>
      <c r="N181" s="70"/>
    </row>
    <row r="182" spans="2:14">
      <c r="B182" s="69"/>
      <c r="C182" s="149" t="s">
        <v>182</v>
      </c>
      <c r="D182" s="149"/>
      <c r="E182" s="149"/>
      <c r="F182" s="149"/>
      <c r="G182" s="269">
        <f>('Diagnostic écomobilité'!E132)</f>
        <v>0</v>
      </c>
      <c r="H182" s="270"/>
      <c r="I182" s="270"/>
      <c r="J182" s="270"/>
      <c r="K182" s="270"/>
      <c r="L182" s="270"/>
      <c r="M182" s="315"/>
      <c r="N182" s="70"/>
    </row>
    <row r="183" spans="2:14" ht="4.5" customHeight="1">
      <c r="B183" s="69"/>
      <c r="C183" s="59"/>
      <c r="D183" s="59"/>
      <c r="E183" s="59"/>
      <c r="F183" s="59"/>
      <c r="G183" s="45"/>
      <c r="H183" s="45"/>
      <c r="I183" s="45"/>
      <c r="J183" s="45"/>
      <c r="K183" s="45"/>
      <c r="L183" s="45"/>
      <c r="M183" s="45"/>
      <c r="N183" s="70"/>
    </row>
    <row r="184" spans="2:14">
      <c r="B184" s="69"/>
      <c r="C184" s="149" t="s">
        <v>183</v>
      </c>
      <c r="D184" s="149"/>
      <c r="E184" s="149"/>
      <c r="F184" s="149"/>
      <c r="G184" s="269">
        <f>('Diagnostic écomobilité'!E134)</f>
        <v>0</v>
      </c>
      <c r="H184" s="270"/>
      <c r="I184" s="270"/>
      <c r="J184" s="270"/>
      <c r="K184" s="270"/>
      <c r="L184" s="270"/>
      <c r="M184" s="315"/>
      <c r="N184" s="70"/>
    </row>
    <row r="185" spans="2:14" ht="4.5" customHeight="1">
      <c r="B185" s="73"/>
      <c r="C185" s="74"/>
      <c r="D185" s="74"/>
      <c r="E185" s="74"/>
      <c r="F185" s="74"/>
      <c r="G185" s="74"/>
      <c r="H185" s="74"/>
      <c r="I185" s="74"/>
      <c r="J185" s="74"/>
      <c r="K185" s="74"/>
      <c r="L185" s="74"/>
      <c r="M185" s="74"/>
      <c r="N185" s="75"/>
    </row>
    <row r="186" spans="2:14" ht="3.75" customHeight="1">
      <c r="B186" s="69"/>
      <c r="C186" s="45"/>
      <c r="D186" s="45"/>
      <c r="E186" s="45"/>
      <c r="F186" s="45"/>
      <c r="G186" s="45"/>
      <c r="H186" s="45"/>
      <c r="I186" s="45"/>
      <c r="J186" s="45"/>
      <c r="K186" s="45"/>
      <c r="L186" s="45"/>
      <c r="M186" s="45"/>
      <c r="N186" s="70"/>
    </row>
    <row r="187" spans="2:14">
      <c r="B187" s="69"/>
      <c r="C187" s="248" t="s">
        <v>184</v>
      </c>
      <c r="D187" s="248"/>
      <c r="E187" s="248"/>
      <c r="F187" s="248"/>
      <c r="G187" s="248"/>
      <c r="H187" s="248"/>
      <c r="I187" s="248"/>
      <c r="J187" s="248"/>
      <c r="K187" s="248"/>
      <c r="L187" s="248"/>
      <c r="M187" s="248"/>
      <c r="N187" s="70"/>
    </row>
    <row r="188" spans="2:14" ht="4.5" customHeight="1">
      <c r="B188" s="69"/>
      <c r="C188" s="45"/>
      <c r="D188" s="45"/>
      <c r="E188" s="45"/>
      <c r="F188" s="45"/>
      <c r="G188" s="45"/>
      <c r="H188" s="45"/>
      <c r="I188" s="45"/>
      <c r="J188" s="45"/>
      <c r="K188" s="45"/>
      <c r="L188" s="45"/>
      <c r="M188" s="45"/>
      <c r="N188" s="70"/>
    </row>
    <row r="189" spans="2:14">
      <c r="B189" s="69"/>
      <c r="C189" s="59" t="s">
        <v>55</v>
      </c>
      <c r="D189" s="269" t="str">
        <f>IF('Diagnostic écomobilité'!$G$137="OUI",('Diagnostic écomobilité'!D139),"Désolé, nous n'avons aucune activité disponible")</f>
        <v>Désolé, nous n'avons aucune activité disponible</v>
      </c>
      <c r="E189" s="270"/>
      <c r="F189" s="270"/>
      <c r="G189" s="270"/>
      <c r="H189" s="270"/>
      <c r="I189" s="270"/>
      <c r="J189" s="270"/>
      <c r="K189" s="270"/>
      <c r="L189" s="270"/>
      <c r="M189" s="270"/>
      <c r="N189" s="70"/>
    </row>
    <row r="190" spans="2:14" ht="4.5" customHeight="1">
      <c r="B190" s="69"/>
      <c r="C190" s="58"/>
      <c r="D190" s="78"/>
      <c r="E190" s="78"/>
      <c r="F190" s="78"/>
      <c r="G190" s="78"/>
      <c r="H190" s="78"/>
      <c r="I190" s="78"/>
      <c r="J190" s="78"/>
      <c r="K190" s="78"/>
      <c r="L190" s="78"/>
      <c r="M190" s="78"/>
      <c r="N190" s="70"/>
    </row>
    <row r="191" spans="2:14">
      <c r="B191" s="69"/>
      <c r="C191" s="59" t="s">
        <v>56</v>
      </c>
      <c r="D191" s="269" t="str">
        <f>IF('Diagnostic écomobilité'!$G$137="OUI",('Diagnostic écomobilité'!D141),"Désolé, nous n'avons aucune activité disponible")</f>
        <v>Désolé, nous n'avons aucune activité disponible</v>
      </c>
      <c r="E191" s="270"/>
      <c r="F191" s="270"/>
      <c r="G191" s="270"/>
      <c r="H191" s="270"/>
      <c r="I191" s="270"/>
      <c r="J191" s="270"/>
      <c r="K191" s="270"/>
      <c r="L191" s="270"/>
      <c r="M191" s="270"/>
      <c r="N191" s="70"/>
    </row>
    <row r="192" spans="2:14" ht="4.5" customHeight="1">
      <c r="B192" s="69"/>
      <c r="C192" s="58"/>
      <c r="D192" s="78"/>
      <c r="E192" s="78"/>
      <c r="F192" s="78"/>
      <c r="G192" s="78"/>
      <c r="H192" s="78"/>
      <c r="I192" s="78"/>
      <c r="J192" s="78"/>
      <c r="K192" s="78"/>
      <c r="L192" s="78"/>
      <c r="M192" s="78"/>
      <c r="N192" s="70"/>
    </row>
    <row r="193" spans="2:14">
      <c r="B193" s="69"/>
      <c r="C193" s="59" t="s">
        <v>57</v>
      </c>
      <c r="D193" s="269" t="str">
        <f>IF('Diagnostic écomobilité'!$G$137="OUI",('Diagnostic écomobilité'!D143),"Désolé, nous n'avons aucune activité disponible")</f>
        <v>Désolé, nous n'avons aucune activité disponible</v>
      </c>
      <c r="E193" s="270"/>
      <c r="F193" s="270"/>
      <c r="G193" s="270"/>
      <c r="H193" s="270"/>
      <c r="I193" s="270"/>
      <c r="J193" s="270"/>
      <c r="K193" s="270"/>
      <c r="L193" s="270"/>
      <c r="M193" s="270"/>
      <c r="N193" s="70"/>
    </row>
    <row r="194" spans="2:14" ht="4.5" customHeight="1">
      <c r="B194" s="73"/>
      <c r="C194" s="74"/>
      <c r="D194" s="74"/>
      <c r="E194" s="74"/>
      <c r="F194" s="74"/>
      <c r="G194" s="74"/>
      <c r="H194" s="74"/>
      <c r="I194" s="74"/>
      <c r="J194" s="74"/>
      <c r="K194" s="74"/>
      <c r="L194" s="74"/>
      <c r="M194" s="74"/>
      <c r="N194" s="75"/>
    </row>
    <row r="195" spans="2:14" ht="3.75" customHeight="1">
      <c r="B195" s="69"/>
      <c r="C195" s="45"/>
      <c r="D195" s="45"/>
      <c r="E195" s="45"/>
      <c r="F195" s="45"/>
      <c r="G195" s="45"/>
      <c r="H195" s="45"/>
      <c r="I195" s="45"/>
      <c r="J195" s="45"/>
      <c r="K195" s="45"/>
      <c r="L195" s="45"/>
      <c r="M195" s="45"/>
      <c r="N195" s="70"/>
    </row>
    <row r="196" spans="2:14">
      <c r="B196" s="69"/>
      <c r="C196" s="248" t="s">
        <v>185</v>
      </c>
      <c r="D196" s="248"/>
      <c r="E196" s="248"/>
      <c r="F196" s="248"/>
      <c r="G196" s="248"/>
      <c r="H196" s="248"/>
      <c r="I196" s="248"/>
      <c r="J196" s="248"/>
      <c r="K196" s="248"/>
      <c r="L196" s="248"/>
      <c r="M196" s="248"/>
      <c r="N196" s="70"/>
    </row>
    <row r="197" spans="2:14">
      <c r="B197" s="69"/>
      <c r="C197" s="271" t="s">
        <v>186</v>
      </c>
      <c r="D197" s="271"/>
      <c r="E197" s="271"/>
      <c r="F197" s="45"/>
      <c r="G197" s="271" t="s">
        <v>186</v>
      </c>
      <c r="H197" s="271"/>
      <c r="I197" s="271"/>
      <c r="J197" s="45"/>
      <c r="K197" s="271" t="s">
        <v>186</v>
      </c>
      <c r="L197" s="271"/>
      <c r="M197" s="271"/>
      <c r="N197" s="70"/>
    </row>
    <row r="198" spans="2:14">
      <c r="B198" s="69"/>
      <c r="C198" s="266">
        <f>('Diagnostic écomobilité'!D148)</f>
        <v>0</v>
      </c>
      <c r="D198" s="267"/>
      <c r="E198" s="268"/>
      <c r="F198" s="85"/>
      <c r="G198" s="266">
        <f>('Diagnostic écomobilité'!D162)</f>
        <v>0</v>
      </c>
      <c r="H198" s="267"/>
      <c r="I198" s="268"/>
      <c r="J198" s="50"/>
      <c r="K198" s="266">
        <f>('Diagnostic écomobilité'!D176)</f>
        <v>0</v>
      </c>
      <c r="L198" s="267"/>
      <c r="M198" s="268"/>
      <c r="N198" s="70"/>
    </row>
    <row r="199" spans="2:14" ht="3.75" customHeight="1">
      <c r="B199" s="69"/>
      <c r="C199" s="45"/>
      <c r="D199" s="45"/>
      <c r="E199" s="45"/>
      <c r="F199" s="45"/>
      <c r="G199" s="45"/>
      <c r="H199" s="45"/>
      <c r="I199" s="45"/>
      <c r="J199" s="50"/>
      <c r="K199" s="45"/>
      <c r="L199" s="45"/>
      <c r="M199" s="45"/>
      <c r="N199" s="70"/>
    </row>
    <row r="200" spans="2:14">
      <c r="B200" s="69"/>
      <c r="C200" s="271" t="s">
        <v>187</v>
      </c>
      <c r="D200" s="271"/>
      <c r="E200" s="271"/>
      <c r="F200" s="45"/>
      <c r="G200" s="271" t="s">
        <v>187</v>
      </c>
      <c r="H200" s="271"/>
      <c r="I200" s="271"/>
      <c r="J200" s="50"/>
      <c r="K200" s="271" t="s">
        <v>187</v>
      </c>
      <c r="L200" s="271"/>
      <c r="M200" s="271"/>
      <c r="N200" s="70"/>
    </row>
    <row r="201" spans="2:14">
      <c r="B201" s="69"/>
      <c r="C201" s="281">
        <f>('Diagnostic écomobilité'!D150)</f>
        <v>0</v>
      </c>
      <c r="D201" s="282"/>
      <c r="E201" s="283"/>
      <c r="F201" s="45"/>
      <c r="G201" s="281">
        <f>('Diagnostic écomobilité'!D164)</f>
        <v>0</v>
      </c>
      <c r="H201" s="282"/>
      <c r="I201" s="283"/>
      <c r="J201" s="50"/>
      <c r="K201" s="272">
        <f>('Diagnostic écomobilité'!D178)</f>
        <v>0</v>
      </c>
      <c r="L201" s="273"/>
      <c r="M201" s="274"/>
      <c r="N201" s="70"/>
    </row>
    <row r="202" spans="2:14">
      <c r="B202" s="69"/>
      <c r="C202" s="284"/>
      <c r="D202" s="285"/>
      <c r="E202" s="286"/>
      <c r="F202" s="45"/>
      <c r="G202" s="284"/>
      <c r="H202" s="285"/>
      <c r="I202" s="286"/>
      <c r="J202" s="50"/>
      <c r="K202" s="275"/>
      <c r="L202" s="276"/>
      <c r="M202" s="277"/>
      <c r="N202" s="70"/>
    </row>
    <row r="203" spans="2:14">
      <c r="B203" s="69"/>
      <c r="C203" s="287"/>
      <c r="D203" s="288"/>
      <c r="E203" s="289"/>
      <c r="F203" s="45"/>
      <c r="G203" s="287"/>
      <c r="H203" s="288"/>
      <c r="I203" s="289"/>
      <c r="J203" s="50"/>
      <c r="K203" s="278"/>
      <c r="L203" s="279"/>
      <c r="M203" s="280"/>
      <c r="N203" s="70"/>
    </row>
    <row r="204" spans="2:14" ht="3.75" customHeight="1">
      <c r="B204" s="69"/>
      <c r="C204" s="45"/>
      <c r="D204" s="45"/>
      <c r="E204" s="45"/>
      <c r="F204" s="45"/>
      <c r="G204" s="45"/>
      <c r="H204" s="45"/>
      <c r="I204" s="45"/>
      <c r="J204" s="50"/>
      <c r="K204" s="45"/>
      <c r="L204" s="45"/>
      <c r="M204" s="45"/>
      <c r="N204" s="70"/>
    </row>
    <row r="205" spans="2:14">
      <c r="B205" s="69"/>
      <c r="C205" s="271" t="s">
        <v>188</v>
      </c>
      <c r="D205" s="271"/>
      <c r="E205" s="271"/>
      <c r="F205" s="45"/>
      <c r="G205" s="271" t="s">
        <v>188</v>
      </c>
      <c r="H205" s="271"/>
      <c r="I205" s="271"/>
      <c r="J205" s="50"/>
      <c r="K205" s="271" t="s">
        <v>188</v>
      </c>
      <c r="L205" s="271"/>
      <c r="M205" s="271"/>
      <c r="N205" s="70"/>
    </row>
    <row r="206" spans="2:14">
      <c r="B206" s="69"/>
      <c r="C206" s="266">
        <f>('Diagnostic écomobilité'!D152)</f>
        <v>0</v>
      </c>
      <c r="D206" s="267"/>
      <c r="E206" s="268"/>
      <c r="F206" s="85"/>
      <c r="G206" s="266">
        <f>('Diagnostic écomobilité'!D166)</f>
        <v>0</v>
      </c>
      <c r="H206" s="267"/>
      <c r="I206" s="268"/>
      <c r="J206" s="50"/>
      <c r="K206" s="266">
        <f>('Diagnostic écomobilité'!D180)</f>
        <v>0</v>
      </c>
      <c r="L206" s="267"/>
      <c r="M206" s="268"/>
      <c r="N206" s="70"/>
    </row>
    <row r="207" spans="2:14" ht="4.5" customHeight="1">
      <c r="B207" s="69"/>
      <c r="C207" s="45"/>
      <c r="D207" s="45"/>
      <c r="E207" s="45"/>
      <c r="F207" s="45"/>
      <c r="G207" s="45"/>
      <c r="H207" s="45"/>
      <c r="I207" s="45"/>
      <c r="J207" s="50"/>
      <c r="K207" s="45"/>
      <c r="L207" s="45"/>
      <c r="M207" s="45"/>
      <c r="N207" s="70"/>
    </row>
    <row r="208" spans="2:14">
      <c r="B208" s="69"/>
      <c r="C208" s="271" t="s">
        <v>189</v>
      </c>
      <c r="D208" s="271"/>
      <c r="E208" s="271"/>
      <c r="F208" s="45"/>
      <c r="G208" s="271" t="s">
        <v>189</v>
      </c>
      <c r="H208" s="271"/>
      <c r="I208" s="271"/>
      <c r="J208" s="50"/>
      <c r="K208" s="271" t="s">
        <v>189</v>
      </c>
      <c r="L208" s="271"/>
      <c r="M208" s="271"/>
      <c r="N208" s="70"/>
    </row>
    <row r="209" spans="2:14">
      <c r="B209" s="69"/>
      <c r="C209" s="266">
        <f>('Diagnostic écomobilité'!D155)</f>
        <v>0</v>
      </c>
      <c r="D209" s="267"/>
      <c r="E209" s="268"/>
      <c r="F209" s="85"/>
      <c r="G209" s="266">
        <f>('Diagnostic écomobilité'!D155)</f>
        <v>0</v>
      </c>
      <c r="H209" s="267"/>
      <c r="I209" s="268"/>
      <c r="J209" s="86"/>
      <c r="K209" s="266">
        <f>('Diagnostic écomobilité'!D183)</f>
        <v>0</v>
      </c>
      <c r="L209" s="267"/>
      <c r="M209" s="268"/>
      <c r="N209" s="70"/>
    </row>
    <row r="210" spans="2:14" ht="4.5" customHeight="1">
      <c r="B210" s="69"/>
      <c r="C210" s="45"/>
      <c r="D210" s="45"/>
      <c r="E210" s="45"/>
      <c r="F210" s="45"/>
      <c r="G210" s="45"/>
      <c r="H210" s="45"/>
      <c r="I210" s="45"/>
      <c r="J210" s="45"/>
      <c r="K210" s="45"/>
      <c r="L210" s="45"/>
      <c r="M210" s="45"/>
      <c r="N210" s="70"/>
    </row>
    <row r="211" spans="2:14">
      <c r="B211" s="69"/>
      <c r="C211" s="271" t="s">
        <v>190</v>
      </c>
      <c r="D211" s="271"/>
      <c r="E211" s="271"/>
      <c r="F211" s="45"/>
      <c r="G211" s="271" t="s">
        <v>190</v>
      </c>
      <c r="H211" s="271"/>
      <c r="I211" s="271"/>
      <c r="J211" s="50"/>
      <c r="K211" s="271" t="s">
        <v>190</v>
      </c>
      <c r="L211" s="271"/>
      <c r="M211" s="271"/>
      <c r="N211" s="70"/>
    </row>
    <row r="212" spans="2:14">
      <c r="B212" s="69"/>
      <c r="C212" s="309">
        <f>('Diagnostic écomobilité'!D160)</f>
        <v>0</v>
      </c>
      <c r="D212" s="310"/>
      <c r="E212" s="311"/>
      <c r="F212" s="87"/>
      <c r="G212" s="309">
        <f>('Diagnostic écomobilité'!D171)</f>
        <v>0</v>
      </c>
      <c r="H212" s="310"/>
      <c r="I212" s="311"/>
      <c r="J212" s="88"/>
      <c r="K212" s="312">
        <f>('Diagnostic écomobilité'!D185)</f>
        <v>0</v>
      </c>
      <c r="L212" s="313"/>
      <c r="M212" s="314"/>
      <c r="N212" s="70"/>
    </row>
    <row r="213" spans="2:14" ht="3" customHeight="1">
      <c r="B213" s="69"/>
      <c r="C213" s="76"/>
      <c r="D213" s="76"/>
      <c r="E213" s="76"/>
      <c r="F213" s="76"/>
      <c r="G213" s="76"/>
      <c r="H213" s="76"/>
      <c r="I213" s="76"/>
      <c r="J213" s="76"/>
      <c r="K213" s="76"/>
      <c r="L213" s="76"/>
      <c r="M213" s="76"/>
      <c r="N213" s="70"/>
    </row>
    <row r="214" spans="2:14">
      <c r="B214" s="69"/>
      <c r="C214" s="271" t="s">
        <v>191</v>
      </c>
      <c r="D214" s="271"/>
      <c r="E214" s="271"/>
      <c r="F214" s="45"/>
      <c r="G214" s="271" t="s">
        <v>191</v>
      </c>
      <c r="H214" s="271"/>
      <c r="I214" s="271"/>
      <c r="J214" s="50"/>
      <c r="K214" s="271" t="s">
        <v>191</v>
      </c>
      <c r="L214" s="271"/>
      <c r="M214" s="271"/>
      <c r="N214" s="70"/>
    </row>
    <row r="215" spans="2:14">
      <c r="B215" s="69"/>
      <c r="C215" s="266">
        <f>('Diagnostic écomobilité'!D159)</f>
        <v>0</v>
      </c>
      <c r="D215" s="267"/>
      <c r="E215" s="268"/>
      <c r="F215" s="85"/>
      <c r="G215" s="266">
        <f>('Diagnostic écomobilité'!D173)</f>
        <v>0</v>
      </c>
      <c r="H215" s="267"/>
      <c r="I215" s="268"/>
      <c r="J215" s="86"/>
      <c r="K215" s="266">
        <f>('Diagnostic écomobilité'!D187)</f>
        <v>0</v>
      </c>
      <c r="L215" s="267"/>
      <c r="M215" s="268"/>
      <c r="N215" s="70"/>
    </row>
    <row r="216" spans="2:14" ht="4.5" customHeight="1">
      <c r="B216" s="73"/>
      <c r="C216" s="74"/>
      <c r="D216" s="74"/>
      <c r="E216" s="74"/>
      <c r="F216" s="74"/>
      <c r="G216" s="74"/>
      <c r="H216" s="74"/>
      <c r="I216" s="74"/>
      <c r="J216" s="74"/>
      <c r="K216" s="74"/>
      <c r="L216" s="74"/>
      <c r="M216" s="74"/>
      <c r="N216" s="75"/>
    </row>
    <row r="217" spans="2:14" ht="3" customHeight="1">
      <c r="B217" s="69"/>
      <c r="C217" s="76"/>
      <c r="D217" s="76"/>
      <c r="E217" s="76"/>
      <c r="F217" s="76"/>
      <c r="G217" s="76"/>
      <c r="H217" s="76"/>
      <c r="I217" s="76"/>
      <c r="J217" s="76"/>
      <c r="K217" s="76"/>
      <c r="L217" s="76"/>
      <c r="M217" s="76"/>
      <c r="N217" s="70"/>
    </row>
    <row r="218" spans="2:14" ht="3" customHeight="1">
      <c r="B218" s="69"/>
      <c r="C218" s="76"/>
      <c r="D218" s="76"/>
      <c r="E218" s="76"/>
      <c r="F218" s="76"/>
      <c r="G218" s="76"/>
      <c r="H218" s="76"/>
      <c r="I218" s="76"/>
      <c r="J218" s="76"/>
      <c r="K218" s="76"/>
      <c r="L218" s="76"/>
      <c r="M218" s="76"/>
      <c r="N218" s="70"/>
    </row>
    <row r="219" spans="2:14">
      <c r="B219" s="69"/>
      <c r="C219" s="248" t="s">
        <v>192</v>
      </c>
      <c r="D219" s="248"/>
      <c r="E219" s="248"/>
      <c r="F219" s="248"/>
      <c r="G219" s="248"/>
      <c r="H219" s="248"/>
      <c r="I219" s="248"/>
      <c r="J219" s="248"/>
      <c r="K219" s="248"/>
      <c r="L219" s="248"/>
      <c r="M219" s="248"/>
      <c r="N219" s="70"/>
    </row>
    <row r="220" spans="2:14">
      <c r="B220" s="69"/>
      <c r="C220" s="271" t="s">
        <v>186</v>
      </c>
      <c r="D220" s="271"/>
      <c r="E220" s="271"/>
      <c r="F220" s="45"/>
      <c r="G220" s="271" t="s">
        <v>186</v>
      </c>
      <c r="H220" s="271"/>
      <c r="I220" s="271"/>
      <c r="J220" s="45"/>
      <c r="K220" s="271" t="s">
        <v>186</v>
      </c>
      <c r="L220" s="271"/>
      <c r="M220" s="271"/>
      <c r="N220" s="70"/>
    </row>
    <row r="221" spans="2:14">
      <c r="B221" s="69"/>
      <c r="C221" s="266">
        <f>('Diagnostic écomobilité'!D192)</f>
        <v>0</v>
      </c>
      <c r="D221" s="267"/>
      <c r="E221" s="268"/>
      <c r="F221" s="85"/>
      <c r="G221" s="266">
        <f>('Diagnostic écomobilité'!D206)</f>
        <v>0</v>
      </c>
      <c r="H221" s="267"/>
      <c r="I221" s="268"/>
      <c r="J221" s="50"/>
      <c r="K221" s="266">
        <f>('Diagnostic écomobilité'!D220)</f>
        <v>0</v>
      </c>
      <c r="L221" s="267"/>
      <c r="M221" s="268"/>
      <c r="N221" s="70"/>
    </row>
    <row r="222" spans="2:14" ht="3.75" customHeight="1">
      <c r="B222" s="69"/>
      <c r="C222" s="45"/>
      <c r="D222" s="45"/>
      <c r="E222" s="45"/>
      <c r="F222" s="45"/>
      <c r="G222" s="45"/>
      <c r="H222" s="45"/>
      <c r="I222" s="45"/>
      <c r="J222" s="50"/>
      <c r="K222" s="45"/>
      <c r="L222" s="45"/>
      <c r="M222" s="45"/>
      <c r="N222" s="70"/>
    </row>
    <row r="223" spans="2:14">
      <c r="B223" s="69"/>
      <c r="C223" s="271" t="s">
        <v>187</v>
      </c>
      <c r="D223" s="271"/>
      <c r="E223" s="271"/>
      <c r="F223" s="45"/>
      <c r="G223" s="271" t="s">
        <v>187</v>
      </c>
      <c r="H223" s="271"/>
      <c r="I223" s="271"/>
      <c r="J223" s="50"/>
      <c r="K223" s="271" t="s">
        <v>187</v>
      </c>
      <c r="L223" s="271"/>
      <c r="M223" s="271"/>
      <c r="N223" s="70"/>
    </row>
    <row r="224" spans="2:14">
      <c r="B224" s="69"/>
      <c r="C224" s="281">
        <f>('Diagnostic écomobilité'!D194)</f>
        <v>0</v>
      </c>
      <c r="D224" s="282"/>
      <c r="E224" s="283"/>
      <c r="F224" s="45"/>
      <c r="G224" s="281">
        <f>('Diagnostic écomobilité'!D208)</f>
        <v>0</v>
      </c>
      <c r="H224" s="282"/>
      <c r="I224" s="283"/>
      <c r="J224" s="50"/>
      <c r="K224" s="281">
        <f>('Diagnostic écomobilité'!D222)</f>
        <v>0</v>
      </c>
      <c r="L224" s="282"/>
      <c r="M224" s="283"/>
      <c r="N224" s="70"/>
    </row>
    <row r="225" spans="2:14">
      <c r="B225" s="69"/>
      <c r="C225" s="284"/>
      <c r="D225" s="285"/>
      <c r="E225" s="286"/>
      <c r="F225" s="45"/>
      <c r="G225" s="284"/>
      <c r="H225" s="285"/>
      <c r="I225" s="286"/>
      <c r="J225" s="50"/>
      <c r="K225" s="284"/>
      <c r="L225" s="285"/>
      <c r="M225" s="286"/>
      <c r="N225" s="70"/>
    </row>
    <row r="226" spans="2:14">
      <c r="B226" s="69"/>
      <c r="C226" s="287"/>
      <c r="D226" s="288"/>
      <c r="E226" s="289"/>
      <c r="F226" s="45"/>
      <c r="G226" s="287"/>
      <c r="H226" s="288"/>
      <c r="I226" s="289"/>
      <c r="J226" s="50"/>
      <c r="K226" s="287"/>
      <c r="L226" s="288"/>
      <c r="M226" s="289"/>
      <c r="N226" s="70"/>
    </row>
    <row r="227" spans="2:14" ht="3.75" customHeight="1">
      <c r="B227" s="69"/>
      <c r="C227" s="45"/>
      <c r="D227" s="45"/>
      <c r="E227" s="45"/>
      <c r="F227" s="45"/>
      <c r="G227" s="45"/>
      <c r="H227" s="45"/>
      <c r="I227" s="45"/>
      <c r="J227" s="50"/>
      <c r="K227" s="45"/>
      <c r="L227" s="45"/>
      <c r="M227" s="45"/>
      <c r="N227" s="70"/>
    </row>
    <row r="228" spans="2:14">
      <c r="B228" s="69"/>
      <c r="C228" s="271" t="s">
        <v>188</v>
      </c>
      <c r="D228" s="271"/>
      <c r="E228" s="271"/>
      <c r="F228" s="45"/>
      <c r="G228" s="271" t="s">
        <v>188</v>
      </c>
      <c r="H228" s="271"/>
      <c r="I228" s="271"/>
      <c r="J228" s="50"/>
      <c r="K228" s="271" t="s">
        <v>188</v>
      </c>
      <c r="L228" s="271"/>
      <c r="M228" s="271"/>
      <c r="N228" s="70"/>
    </row>
    <row r="229" spans="2:14">
      <c r="B229" s="69"/>
      <c r="C229" s="266">
        <f>('Diagnostic écomobilité'!D196)</f>
        <v>0</v>
      </c>
      <c r="D229" s="267"/>
      <c r="E229" s="268"/>
      <c r="F229" s="85"/>
      <c r="G229" s="266">
        <f>('Diagnostic écomobilité'!D210)</f>
        <v>0</v>
      </c>
      <c r="H229" s="267"/>
      <c r="I229" s="268"/>
      <c r="J229" s="50"/>
      <c r="K229" s="266">
        <f>('Diagnostic écomobilité'!D210)</f>
        <v>0</v>
      </c>
      <c r="L229" s="267"/>
      <c r="M229" s="268"/>
      <c r="N229" s="70"/>
    </row>
    <row r="230" spans="2:14" ht="4.5" customHeight="1">
      <c r="B230" s="69"/>
      <c r="C230" s="45"/>
      <c r="D230" s="45"/>
      <c r="E230" s="45"/>
      <c r="F230" s="45"/>
      <c r="G230" s="45"/>
      <c r="H230" s="45"/>
      <c r="I230" s="45"/>
      <c r="J230" s="50"/>
      <c r="K230" s="45"/>
      <c r="L230" s="45"/>
      <c r="M230" s="45"/>
      <c r="N230" s="70"/>
    </row>
    <row r="231" spans="2:14">
      <c r="B231" s="69"/>
      <c r="C231" s="271" t="s">
        <v>189</v>
      </c>
      <c r="D231" s="271"/>
      <c r="E231" s="271"/>
      <c r="F231" s="45"/>
      <c r="G231" s="271" t="s">
        <v>189</v>
      </c>
      <c r="H231" s="271"/>
      <c r="I231" s="271"/>
      <c r="J231" s="50"/>
      <c r="K231" s="271" t="s">
        <v>189</v>
      </c>
      <c r="L231" s="271"/>
      <c r="M231" s="271"/>
      <c r="N231" s="70"/>
    </row>
    <row r="232" spans="2:14">
      <c r="B232" s="69"/>
      <c r="C232" s="266">
        <f>('Diagnostic écomobilité'!D199)</f>
        <v>0</v>
      </c>
      <c r="D232" s="267"/>
      <c r="E232" s="268"/>
      <c r="F232" s="85"/>
      <c r="G232" s="266">
        <f>('Diagnostic écomobilité'!D213)</f>
        <v>0</v>
      </c>
      <c r="H232" s="267"/>
      <c r="I232" s="268"/>
      <c r="J232" s="86"/>
      <c r="K232" s="266">
        <f>('Diagnostic écomobilité'!D227)</f>
        <v>0</v>
      </c>
      <c r="L232" s="267"/>
      <c r="M232" s="268"/>
      <c r="N232" s="70"/>
    </row>
    <row r="233" spans="2:14" ht="4.5" customHeight="1">
      <c r="B233" s="69"/>
      <c r="C233" s="45"/>
      <c r="D233" s="45"/>
      <c r="E233" s="45"/>
      <c r="F233" s="45"/>
      <c r="G233" s="45"/>
      <c r="H233" s="45"/>
      <c r="I233" s="45"/>
      <c r="J233" s="45"/>
      <c r="K233" s="45"/>
      <c r="L233" s="45"/>
      <c r="M233" s="45"/>
      <c r="N233" s="70"/>
    </row>
    <row r="234" spans="2:14">
      <c r="B234" s="69"/>
      <c r="C234" s="271" t="s">
        <v>190</v>
      </c>
      <c r="D234" s="271"/>
      <c r="E234" s="271"/>
      <c r="F234" s="45"/>
      <c r="G234" s="271" t="s">
        <v>190</v>
      </c>
      <c r="H234" s="271"/>
      <c r="I234" s="271"/>
      <c r="J234" s="50"/>
      <c r="K234" s="271" t="s">
        <v>190</v>
      </c>
      <c r="L234" s="271"/>
      <c r="M234" s="271"/>
      <c r="N234" s="70"/>
    </row>
    <row r="235" spans="2:14">
      <c r="B235" s="69"/>
      <c r="C235" s="312">
        <f>('Diagnostic écomobilité'!D201)</f>
        <v>0</v>
      </c>
      <c r="D235" s="313"/>
      <c r="E235" s="314"/>
      <c r="F235" s="87"/>
      <c r="G235" s="312">
        <f>('Diagnostic écomobilité'!D215)</f>
        <v>0</v>
      </c>
      <c r="H235" s="313"/>
      <c r="I235" s="314"/>
      <c r="J235" s="88"/>
      <c r="K235" s="312">
        <f>('Diagnostic écomobilité'!D229)</f>
        <v>0</v>
      </c>
      <c r="L235" s="313"/>
      <c r="M235" s="314"/>
      <c r="N235" s="70"/>
    </row>
    <row r="236" spans="2:14">
      <c r="B236" s="69"/>
      <c r="C236" s="271" t="s">
        <v>191</v>
      </c>
      <c r="D236" s="271"/>
      <c r="E236" s="271"/>
      <c r="F236" s="45"/>
      <c r="G236" s="271" t="s">
        <v>191</v>
      </c>
      <c r="H236" s="271"/>
      <c r="I236" s="271"/>
      <c r="J236" s="50"/>
      <c r="K236" s="271" t="s">
        <v>191</v>
      </c>
      <c r="L236" s="271"/>
      <c r="M236" s="271"/>
      <c r="N236" s="70"/>
    </row>
    <row r="237" spans="2:14">
      <c r="B237" s="69"/>
      <c r="C237" s="266">
        <f>('Diagnostic écomobilité'!D203)</f>
        <v>0</v>
      </c>
      <c r="D237" s="267"/>
      <c r="E237" s="268"/>
      <c r="F237" s="85"/>
      <c r="G237" s="266">
        <f>('Diagnostic écomobilité'!D217)</f>
        <v>0</v>
      </c>
      <c r="H237" s="267"/>
      <c r="I237" s="268"/>
      <c r="J237" s="86"/>
      <c r="K237" s="266">
        <f>('Diagnostic écomobilité'!D231)</f>
        <v>0</v>
      </c>
      <c r="L237" s="267"/>
      <c r="M237" s="268"/>
      <c r="N237" s="70"/>
    </row>
    <row r="238" spans="2:14" ht="3" customHeight="1">
      <c r="B238" s="69"/>
      <c r="C238" s="76"/>
      <c r="D238" s="76"/>
      <c r="E238" s="76"/>
      <c r="F238" s="76"/>
      <c r="G238" s="76"/>
      <c r="H238" s="76"/>
      <c r="I238" s="76"/>
      <c r="J238" s="76"/>
      <c r="K238" s="76"/>
      <c r="L238" s="76"/>
      <c r="M238" s="76"/>
      <c r="N238" s="70"/>
    </row>
    <row r="239" spans="2:14" ht="4.5" customHeight="1">
      <c r="B239" s="73"/>
      <c r="C239" s="74"/>
      <c r="D239" s="74"/>
      <c r="E239" s="74"/>
      <c r="F239" s="74"/>
      <c r="G239" s="74"/>
      <c r="H239" s="74"/>
      <c r="I239" s="74"/>
      <c r="J239" s="74"/>
      <c r="K239" s="74"/>
      <c r="L239" s="74"/>
      <c r="M239" s="74"/>
      <c r="N239" s="75"/>
    </row>
    <row r="240" spans="2:14" ht="4.5" customHeight="1">
      <c r="B240" s="69"/>
      <c r="C240" s="45"/>
      <c r="D240" s="45"/>
      <c r="E240" s="45"/>
      <c r="F240" s="45"/>
      <c r="G240" s="45"/>
      <c r="H240" s="45"/>
      <c r="I240" s="45"/>
      <c r="J240" s="45"/>
      <c r="K240" s="45"/>
      <c r="L240" s="45"/>
      <c r="M240" s="45"/>
      <c r="N240" s="70"/>
    </row>
    <row r="241" spans="2:14" ht="15" customHeight="1">
      <c r="B241" s="69"/>
      <c r="C241" s="248" t="s">
        <v>193</v>
      </c>
      <c r="D241" s="248"/>
      <c r="E241" s="248"/>
      <c r="F241" s="248"/>
      <c r="G241" s="248"/>
      <c r="H241" s="248"/>
      <c r="I241" s="248"/>
      <c r="J241" s="248"/>
      <c r="K241" s="248"/>
      <c r="L241" s="248"/>
      <c r="M241" s="248"/>
      <c r="N241" s="70"/>
    </row>
    <row r="242" spans="2:14" ht="3" customHeight="1">
      <c r="B242" s="69"/>
      <c r="C242" s="76"/>
      <c r="D242" s="76"/>
      <c r="E242" s="76"/>
      <c r="F242" s="76"/>
      <c r="G242" s="76"/>
      <c r="H242" s="76"/>
      <c r="I242" s="76"/>
      <c r="J242" s="76"/>
      <c r="K242" s="76"/>
      <c r="L242" s="76"/>
      <c r="M242" s="76"/>
      <c r="N242" s="70"/>
    </row>
    <row r="243" spans="2:14">
      <c r="B243" s="69"/>
      <c r="C243" s="308" t="str">
        <f>IF('Diagnostic écomobilité'!G234="OUI",'Diagnostic écomobilité'!D236,"Désolé, notre établissement ne propose pas d'offre bas-carbone/sans voiture")</f>
        <v>Désolé, notre établissement ne propose pas d'offre bas-carbone/sans voiture</v>
      </c>
      <c r="D243" s="308"/>
      <c r="E243" s="308"/>
      <c r="F243" s="308"/>
      <c r="G243" s="308"/>
      <c r="H243" s="308"/>
      <c r="I243" s="308"/>
      <c r="J243" s="308"/>
      <c r="K243" s="308"/>
      <c r="L243" s="308"/>
      <c r="M243" s="308"/>
      <c r="N243" s="70"/>
    </row>
    <row r="244" spans="2:14">
      <c r="B244" s="69"/>
      <c r="C244" s="308"/>
      <c r="D244" s="308"/>
      <c r="E244" s="308"/>
      <c r="F244" s="308"/>
      <c r="G244" s="308"/>
      <c r="H244" s="308"/>
      <c r="I244" s="308"/>
      <c r="J244" s="308"/>
      <c r="K244" s="308"/>
      <c r="L244" s="308"/>
      <c r="M244" s="308"/>
      <c r="N244" s="70"/>
    </row>
    <row r="245" spans="2:14">
      <c r="B245" s="69"/>
      <c r="C245" s="308"/>
      <c r="D245" s="308"/>
      <c r="E245" s="308"/>
      <c r="F245" s="308"/>
      <c r="G245" s="308"/>
      <c r="H245" s="308"/>
      <c r="I245" s="308"/>
      <c r="J245" s="308"/>
      <c r="K245" s="308"/>
      <c r="L245" s="308"/>
      <c r="M245" s="308"/>
      <c r="N245" s="70"/>
    </row>
    <row r="246" spans="2:14" ht="4.5" customHeight="1" thickBot="1">
      <c r="B246" s="7"/>
      <c r="C246" s="8"/>
      <c r="D246" s="8"/>
      <c r="E246" s="8"/>
      <c r="F246" s="8"/>
      <c r="G246" s="8"/>
      <c r="H246" s="8"/>
      <c r="I246" s="8"/>
      <c r="J246" s="8"/>
      <c r="K246" s="8"/>
      <c r="L246" s="8"/>
      <c r="M246" s="8"/>
      <c r="N246" s="9"/>
    </row>
    <row r="247" spans="2:14">
      <c r="C247" s="142" t="s">
        <v>128</v>
      </c>
    </row>
  </sheetData>
  <sheetProtection selectLockedCells="1" selectUnlockedCells="1"/>
  <mergeCells count="183">
    <mergeCell ref="G141:M143"/>
    <mergeCell ref="C106:M106"/>
    <mergeCell ref="C108:M110"/>
    <mergeCell ref="C116:F116"/>
    <mergeCell ref="C118:F118"/>
    <mergeCell ref="C117:M117"/>
    <mergeCell ref="C145:M145"/>
    <mergeCell ref="C141:F143"/>
    <mergeCell ref="G178:M178"/>
    <mergeCell ref="G180:M180"/>
    <mergeCell ref="C173:M173"/>
    <mergeCell ref="B170:N170"/>
    <mergeCell ref="C176:F176"/>
    <mergeCell ref="G176:M176"/>
    <mergeCell ref="C147:F147"/>
    <mergeCell ref="G147:M147"/>
    <mergeCell ref="C148:F148"/>
    <mergeCell ref="C151:F151"/>
    <mergeCell ref="G151:M151"/>
    <mergeCell ref="C153:F153"/>
    <mergeCell ref="G153:M153"/>
    <mergeCell ref="C157:F159"/>
    <mergeCell ref="G157:M159"/>
    <mergeCell ref="C161:F163"/>
    <mergeCell ref="G161:M163"/>
    <mergeCell ref="G182:M182"/>
    <mergeCell ref="G184:M184"/>
    <mergeCell ref="G201:I203"/>
    <mergeCell ref="C214:E214"/>
    <mergeCell ref="G214:I214"/>
    <mergeCell ref="K214:M214"/>
    <mergeCell ref="C235:E235"/>
    <mergeCell ref="G235:I235"/>
    <mergeCell ref="K235:M235"/>
    <mergeCell ref="C231:E231"/>
    <mergeCell ref="G231:I231"/>
    <mergeCell ref="K231:M231"/>
    <mergeCell ref="C232:E232"/>
    <mergeCell ref="G232:I232"/>
    <mergeCell ref="K232:M232"/>
    <mergeCell ref="C234:E234"/>
    <mergeCell ref="G234:I234"/>
    <mergeCell ref="K234:M234"/>
    <mergeCell ref="C228:E228"/>
    <mergeCell ref="G228:I228"/>
    <mergeCell ref="K228:M228"/>
    <mergeCell ref="C229:E229"/>
    <mergeCell ref="C184:F184"/>
    <mergeCell ref="K197:M197"/>
    <mergeCell ref="C241:M241"/>
    <mergeCell ref="C243:M245"/>
    <mergeCell ref="C205:E205"/>
    <mergeCell ref="C208:E208"/>
    <mergeCell ref="C211:E211"/>
    <mergeCell ref="C212:E212"/>
    <mergeCell ref="K212:M212"/>
    <mergeCell ref="G205:I205"/>
    <mergeCell ref="G206:I206"/>
    <mergeCell ref="G208:I208"/>
    <mergeCell ref="G209:I209"/>
    <mergeCell ref="G211:I211"/>
    <mergeCell ref="C209:E209"/>
    <mergeCell ref="K209:M209"/>
    <mergeCell ref="C206:E206"/>
    <mergeCell ref="K206:M206"/>
    <mergeCell ref="K220:M220"/>
    <mergeCell ref="C221:E221"/>
    <mergeCell ref="G221:I221"/>
    <mergeCell ref="K221:M221"/>
    <mergeCell ref="G212:I212"/>
    <mergeCell ref="K205:M205"/>
    <mergeCell ref="K208:M208"/>
    <mergeCell ref="K211:M211"/>
    <mergeCell ref="F5:N5"/>
    <mergeCell ref="C5:E5"/>
    <mergeCell ref="C8:M9"/>
    <mergeCell ref="C76:M78"/>
    <mergeCell ref="J60:M60"/>
    <mergeCell ref="J64:M64"/>
    <mergeCell ref="C74:M74"/>
    <mergeCell ref="F66:H66"/>
    <mergeCell ref="D64:E64"/>
    <mergeCell ref="J66:M66"/>
    <mergeCell ref="D62:E62"/>
    <mergeCell ref="D66:E66"/>
    <mergeCell ref="F60:H60"/>
    <mergeCell ref="F64:H64"/>
    <mergeCell ref="G69:M69"/>
    <mergeCell ref="C69:F69"/>
    <mergeCell ref="C58:M58"/>
    <mergeCell ref="D60:E60"/>
    <mergeCell ref="C22:M22"/>
    <mergeCell ref="F62:H62"/>
    <mergeCell ref="J62:M62"/>
    <mergeCell ref="C24:D24"/>
    <mergeCell ref="C71:F71"/>
    <mergeCell ref="G71:M71"/>
    <mergeCell ref="C16:M16"/>
    <mergeCell ref="C18:M20"/>
    <mergeCell ref="C10:E10"/>
    <mergeCell ref="F10:M10"/>
    <mergeCell ref="B55:N55"/>
    <mergeCell ref="C81:M81"/>
    <mergeCell ref="C83:M85"/>
    <mergeCell ref="C26:D26"/>
    <mergeCell ref="E24:M24"/>
    <mergeCell ref="E26:M26"/>
    <mergeCell ref="B13:N13"/>
    <mergeCell ref="C43:M43"/>
    <mergeCell ref="C45:M47"/>
    <mergeCell ref="C50:M50"/>
    <mergeCell ref="C52:D52"/>
    <mergeCell ref="E52:M52"/>
    <mergeCell ref="C29:M29"/>
    <mergeCell ref="C31:M33"/>
    <mergeCell ref="E37:M37"/>
    <mergeCell ref="C39:D39"/>
    <mergeCell ref="E39:M39"/>
    <mergeCell ref="C38:D38"/>
    <mergeCell ref="C35:M35"/>
    <mergeCell ref="C37:D37"/>
    <mergeCell ref="C187:M187"/>
    <mergeCell ref="C236:E236"/>
    <mergeCell ref="G236:I236"/>
    <mergeCell ref="K236:M236"/>
    <mergeCell ref="C149:F149"/>
    <mergeCell ref="G149:M149"/>
    <mergeCell ref="C150:F150"/>
    <mergeCell ref="C155:F155"/>
    <mergeCell ref="G155:M155"/>
    <mergeCell ref="C201:E203"/>
    <mergeCell ref="C200:E200"/>
    <mergeCell ref="G200:I200"/>
    <mergeCell ref="C196:M196"/>
    <mergeCell ref="C198:E198"/>
    <mergeCell ref="K198:M198"/>
    <mergeCell ref="C197:E197"/>
    <mergeCell ref="G197:I197"/>
    <mergeCell ref="G198:I198"/>
    <mergeCell ref="C177:F177"/>
    <mergeCell ref="C178:F178"/>
    <mergeCell ref="C180:F180"/>
    <mergeCell ref="C182:F182"/>
    <mergeCell ref="C165:F167"/>
    <mergeCell ref="G165:M167"/>
    <mergeCell ref="C237:E237"/>
    <mergeCell ref="G237:I237"/>
    <mergeCell ref="K237:M237"/>
    <mergeCell ref="D189:M189"/>
    <mergeCell ref="D191:M191"/>
    <mergeCell ref="D193:M193"/>
    <mergeCell ref="C215:E215"/>
    <mergeCell ref="G215:I215"/>
    <mergeCell ref="K215:M215"/>
    <mergeCell ref="K200:M200"/>
    <mergeCell ref="K201:M203"/>
    <mergeCell ref="G229:I229"/>
    <mergeCell ref="K229:M229"/>
    <mergeCell ref="C223:E223"/>
    <mergeCell ref="G223:I223"/>
    <mergeCell ref="K223:M223"/>
    <mergeCell ref="C224:E226"/>
    <mergeCell ref="G224:I226"/>
    <mergeCell ref="K224:M226"/>
    <mergeCell ref="C219:M219"/>
    <mergeCell ref="C220:E220"/>
    <mergeCell ref="G220:I220"/>
    <mergeCell ref="C89:M89"/>
    <mergeCell ref="C91:M93"/>
    <mergeCell ref="C121:F123"/>
    <mergeCell ref="G121:M123"/>
    <mergeCell ref="C139:M139"/>
    <mergeCell ref="C119:M119"/>
    <mergeCell ref="C127:M127"/>
    <mergeCell ref="G129:M129"/>
    <mergeCell ref="G133:M133"/>
    <mergeCell ref="G131:M131"/>
    <mergeCell ref="C113:M113"/>
    <mergeCell ref="C115:M115"/>
    <mergeCell ref="C97:M97"/>
    <mergeCell ref="D99:M99"/>
    <mergeCell ref="D101:M101"/>
    <mergeCell ref="D103:M103"/>
  </mergeCells>
  <phoneticPr fontId="21" type="noConversion"/>
  <printOptions horizontalCentered="1" verticalCentered="1"/>
  <pageMargins left="0.31496062992125984" right="0.31496062992125984" top="0.35433070866141736" bottom="0.35433070866141736" header="0.31496062992125984" footer="0.31496062992125984"/>
  <pageSetup paperSize="9" scale="91" fitToHeight="0" orientation="portrait" r:id="rId1"/>
  <headerFooter>
    <oddFooter>&amp;CCet outil a été développé par Atemia Développement et appartient à l'ADEME.</oddFooter>
  </headerFooter>
  <rowBreaks count="3" manualBreakCount="3">
    <brk id="54" max="16383" man="1"/>
    <brk id="125" max="16383" man="1"/>
    <brk id="169"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F22"/>
  <sheetViews>
    <sheetView showGridLines="0" topLeftCell="A3" zoomScale="106" zoomScaleNormal="106" zoomScalePageLayoutView="90" workbookViewId="0">
      <selection activeCell="E8" sqref="E8"/>
    </sheetView>
  </sheetViews>
  <sheetFormatPr defaultColWidth="11" defaultRowHeight="15.6"/>
  <cols>
    <col min="1" max="1" width="3.875" style="37" customWidth="1"/>
    <col min="2" max="2" width="1.625" customWidth="1"/>
    <col min="3" max="3" width="70.75" style="41" customWidth="1"/>
    <col min="4" max="4" width="2.5" customWidth="1"/>
    <col min="5" max="5" width="66.25" customWidth="1"/>
    <col min="6" max="6" width="1.125" customWidth="1"/>
  </cols>
  <sheetData>
    <row r="3" spans="2:6" ht="37.5" customHeight="1" thickBot="1"/>
    <row r="4" spans="2:6">
      <c r="B4" s="2"/>
      <c r="C4" s="42"/>
      <c r="D4" s="3"/>
      <c r="E4" s="3"/>
      <c r="F4" s="4"/>
    </row>
    <row r="5" spans="2:6" ht="21.6" thickBot="1">
      <c r="B5" s="5"/>
      <c r="C5" s="245" t="s">
        <v>194</v>
      </c>
      <c r="D5" s="245"/>
      <c r="E5" s="245"/>
      <c r="F5" s="246"/>
    </row>
    <row r="6" spans="2:6" ht="10.15" customHeight="1" thickTop="1">
      <c r="B6" s="5"/>
      <c r="C6" s="39"/>
      <c r="D6" s="38"/>
      <c r="E6" s="38"/>
      <c r="F6" s="43"/>
    </row>
    <row r="7" spans="2:6" ht="35.450000000000003" customHeight="1">
      <c r="B7" s="5"/>
      <c r="C7" s="318" t="s">
        <v>195</v>
      </c>
      <c r="D7" s="38"/>
      <c r="E7" s="135" t="s">
        <v>196</v>
      </c>
      <c r="F7" s="43"/>
    </row>
    <row r="8" spans="2:6" ht="39" customHeight="1">
      <c r="B8" s="5"/>
      <c r="C8" s="318"/>
      <c r="D8" s="38"/>
      <c r="E8" s="135" t="s">
        <v>197</v>
      </c>
      <c r="F8" s="43"/>
    </row>
    <row r="9" spans="2:6" ht="32.450000000000003" customHeight="1">
      <c r="B9" s="5"/>
      <c r="C9" s="318"/>
      <c r="D9" s="38"/>
      <c r="E9" s="135" t="s">
        <v>198</v>
      </c>
      <c r="F9" s="43"/>
    </row>
    <row r="10" spans="2:6" ht="24" customHeight="1">
      <c r="B10" s="5"/>
      <c r="C10" s="318"/>
      <c r="E10" s="135" t="s">
        <v>199</v>
      </c>
      <c r="F10" s="6"/>
    </row>
    <row r="11" spans="2:6" ht="6" customHeight="1">
      <c r="B11" s="5"/>
      <c r="C11" s="40"/>
      <c r="E11" s="136"/>
      <c r="F11" s="6"/>
    </row>
    <row r="12" spans="2:6" ht="34.15" customHeight="1">
      <c r="B12" s="5"/>
      <c r="C12" s="318" t="s">
        <v>200</v>
      </c>
      <c r="E12" s="135" t="s">
        <v>201</v>
      </c>
      <c r="F12" s="6"/>
    </row>
    <row r="13" spans="2:6" ht="31.15" customHeight="1">
      <c r="B13" s="5"/>
      <c r="C13" s="318"/>
      <c r="E13" s="135" t="s">
        <v>202</v>
      </c>
      <c r="F13" s="6"/>
    </row>
    <row r="14" spans="2:6" ht="4.5" customHeight="1">
      <c r="B14" s="5"/>
      <c r="C14" s="40"/>
      <c r="E14" s="136"/>
      <c r="F14" s="6"/>
    </row>
    <row r="15" spans="2:6" ht="26.45" customHeight="1">
      <c r="B15" s="5"/>
      <c r="C15" s="130" t="s">
        <v>203</v>
      </c>
      <c r="E15" s="135" t="s">
        <v>204</v>
      </c>
      <c r="F15" s="6"/>
    </row>
    <row r="16" spans="2:6" ht="4.5" customHeight="1">
      <c r="B16" s="5"/>
      <c r="C16" s="131"/>
      <c r="E16" s="136"/>
      <c r="F16" s="6"/>
    </row>
    <row r="17" spans="2:6" s="37" customFormat="1" ht="33" customHeight="1">
      <c r="B17" s="133"/>
      <c r="C17" s="319" t="s">
        <v>205</v>
      </c>
      <c r="E17" s="135" t="s">
        <v>206</v>
      </c>
      <c r="F17" s="134"/>
    </row>
    <row r="18" spans="2:6" ht="30">
      <c r="B18" s="5"/>
      <c r="C18" s="320"/>
      <c r="E18" s="135" t="s">
        <v>207</v>
      </c>
      <c r="F18" s="6"/>
    </row>
    <row r="19" spans="2:6" ht="4.5" customHeight="1">
      <c r="B19" s="5"/>
      <c r="C19" s="132"/>
      <c r="E19" s="136"/>
      <c r="F19" s="6"/>
    </row>
    <row r="20" spans="2:6" ht="30">
      <c r="B20" s="5"/>
      <c r="C20" s="129" t="s">
        <v>208</v>
      </c>
      <c r="E20" s="135" t="s">
        <v>209</v>
      </c>
      <c r="F20" s="6"/>
    </row>
    <row r="21" spans="2:6" ht="4.5" customHeight="1">
      <c r="B21" s="5"/>
      <c r="C21" s="131"/>
      <c r="E21" s="136"/>
      <c r="F21" s="6"/>
    </row>
    <row r="22" spans="2:6" ht="27" customHeight="1">
      <c r="B22" s="5"/>
      <c r="C22" s="130" t="s">
        <v>210</v>
      </c>
      <c r="E22" s="135" t="s">
        <v>211</v>
      </c>
      <c r="F22" s="6"/>
    </row>
  </sheetData>
  <mergeCells count="4">
    <mergeCell ref="C5:F5"/>
    <mergeCell ref="C7:C10"/>
    <mergeCell ref="C12:C13"/>
    <mergeCell ref="C17:C18"/>
  </mergeCells>
  <hyperlinks>
    <hyperlink ref="E7" r:id="rId1" display="https://modalis.fr/fr/" xr:uid="{00000000-0004-0000-0400-000000000000}"/>
    <hyperlink ref="E8" r:id="rId2" xr:uid="{48678605-BB9B-41D7-8B4E-8566C0A2A927}"/>
    <hyperlink ref="E9" r:id="rId3" xr:uid="{024EA5BB-BC6C-4B84-8067-B886D75FC27E}"/>
    <hyperlink ref="E10" r:id="rId4" xr:uid="{BF86FB76-E6FC-4315-A6A5-EC4605E4D9FB}"/>
    <hyperlink ref="E12" r:id="rId5" xr:uid="{8B704109-D3C0-4187-A9D2-64241C457BAB}"/>
    <hyperlink ref="E13" r:id="rId6" xr:uid="{A55CA012-D499-49A0-A6E2-C146983FA38C}"/>
    <hyperlink ref="E15" r:id="rId7" display="https://www.francevelotourisme.com/conseils/services-voyager-a-velo/location-velo_x000a_" xr:uid="{253CEF27-35A9-4031-866A-FFA03BD3C13A}"/>
    <hyperlink ref="E17" r:id="rId8" display="https://www.francevelotourisme.com/destinations/nouvelle-aquitaine" xr:uid="{46D4333D-B8CE-44A4-8AAB-5716A2A5A689}"/>
    <hyperlink ref="E18" r:id="rId9" display="https://www.ffrandonnee.fr/s-informer/actualites/marando-l-application-officielle-de-la-ffrandonnee" xr:uid="{C3CE8178-80D1-40C0-9022-A44873A3653C}"/>
    <hyperlink ref="E20" r:id="rId10" display="https://www.blablacar.fr/" xr:uid="{9FC22FC2-A44C-4214-9ECF-6AC0F2AA97C2}"/>
    <hyperlink ref="E22" r:id="rId11" display="https://chargemap.com/map" xr:uid="{F9A30B0B-3F8C-45BD-80C8-9F90C66A3A71}"/>
  </hyperlinks>
  <printOptions horizontalCentered="1" verticalCentered="1"/>
  <pageMargins left="0.51181102362204722" right="0.51181102362204722" top="0.74803149606299213" bottom="0.74803149606299213" header="0.31496062992125984" footer="0.31496062992125984"/>
  <pageSetup paperSize="9" scale="96" fitToHeight="0" orientation="landscape" r:id="rId12"/>
  <drawing r:id="rId1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615c05d3-87b9-4550-8c23-a6b60ce2e96c">
      <Terms xmlns="http://schemas.microsoft.com/office/infopath/2007/PartnerControls"/>
    </lcf76f155ced4ddcb4097134ff3c332f>
    <SharedWithUsers xmlns="5ab3697c-a577-4d35-8a4c-d9e173d7b0e3">
      <UserInfo>
        <DisplayName>HAZGUI Sarah</DisplayName>
        <AccountId>11</AccountId>
        <AccountType/>
      </UserInfo>
      <UserInfo>
        <DisplayName>MORA Agnès</DisplayName>
        <AccountId>20</AccountId>
        <AccountType/>
      </UserInfo>
      <UserInfo>
        <DisplayName>MARCHE Adrien</DisplayName>
        <AccountId>25</AccountId>
        <AccountType/>
      </UserInfo>
      <UserInfo>
        <DisplayName>NOIROT Jocelyn</DisplayName>
        <AccountId>72</AccountId>
        <AccountType/>
      </UserInfo>
      <UserInfo>
        <DisplayName>TACAILLE Virginie</DisplayName>
        <AccountId>61</AccountId>
        <AccountType/>
      </UserInfo>
      <UserInfo>
        <DisplayName>SOUTHON Amandine</DisplayName>
        <AccountId>82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DD5023A9992A4880E1545EB4B9C8B3" ma:contentTypeVersion="15" ma:contentTypeDescription="Crée un document." ma:contentTypeScope="" ma:versionID="6ffae365277f44cdeb8580cd24d7e8b1">
  <xsd:schema xmlns:xsd="http://www.w3.org/2001/XMLSchema" xmlns:xs="http://www.w3.org/2001/XMLSchema" xmlns:p="http://schemas.microsoft.com/office/2006/metadata/properties" xmlns:ns2="615c05d3-87b9-4550-8c23-a6b60ce2e96c" xmlns:ns3="5ab3697c-a577-4d35-8a4c-d9e173d7b0e3" targetNamespace="http://schemas.microsoft.com/office/2006/metadata/properties" ma:root="true" ma:fieldsID="c8880ab4cdf8583f6646b7731147b238" ns2:_="" ns3:_="">
    <xsd:import namespace="615c05d3-87b9-4550-8c23-a6b60ce2e96c"/>
    <xsd:import namespace="5ab3697c-a577-4d35-8a4c-d9e173d7b0e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c05d3-87b9-4550-8c23-a6b60ce2e96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cc8e2a0-fcd4-4b19-aff9-7cd803cfad4c}"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AE9DD-12A2-49B1-99B8-BEE5BF5232BB}"/>
</file>

<file path=customXml/itemProps2.xml><?xml version="1.0" encoding="utf-8"?>
<ds:datastoreItem xmlns:ds="http://schemas.openxmlformats.org/officeDocument/2006/customXml" ds:itemID="{C3052603-5F34-499A-B0A1-2C57B5F5B30A}"/>
</file>

<file path=customXml/itemProps3.xml><?xml version="1.0" encoding="utf-8"?>
<ds:datastoreItem xmlns:ds="http://schemas.openxmlformats.org/officeDocument/2006/customXml" ds:itemID="{70E64610-2B9F-4A58-8D2D-C95A75767EE4}"/>
</file>

<file path=docProps/app.xml><?xml version="1.0" encoding="utf-8"?>
<Properties xmlns="http://schemas.openxmlformats.org/officeDocument/2006/extended-properties" xmlns:vt="http://schemas.openxmlformats.org/officeDocument/2006/docPropsVTypes">
  <Application>Microsoft Excel Online</Application>
  <Manager/>
  <Company>ATEMIA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Flavien VERRET</dc:creator>
  <cp:keywords/>
  <dc:description/>
  <cp:lastModifiedBy>MORA Agnès</cp:lastModifiedBy>
  <cp:revision/>
  <dcterms:created xsi:type="dcterms:W3CDTF">2014-09-23T07:51:24Z</dcterms:created>
  <dcterms:modified xsi:type="dcterms:W3CDTF">2024-03-13T14:38:44Z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0x01010024DD5023A9992A4880E1545EB4B9C8B3</vt:lpwstr>
  </property>
  <property fmtid="{D5CDD505-2E9C-101B-9397-08002B2CF9AE}" pid="3" name="MediaServiceImageTags">
    <vt:lpwstr/>
  </property>
</Properties>
</file>